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9600" windowHeight="5160" tabRatio="880" activeTab="12"/>
  </bookViews>
  <sheets>
    <sheet name="Janvier" sheetId="17" r:id="rId1"/>
    <sheet name="Février" sheetId="18" r:id="rId2"/>
    <sheet name="Mars" sheetId="19" r:id="rId3"/>
    <sheet name="Avril" sheetId="20" r:id="rId4"/>
    <sheet name="Mai" sheetId="32" r:id="rId5"/>
    <sheet name="Juin" sheetId="22" r:id="rId6"/>
    <sheet name="Juillet" sheetId="23" r:id="rId7"/>
    <sheet name="Aout" sheetId="24" r:id="rId8"/>
    <sheet name="Septembre" sheetId="35" r:id="rId9"/>
    <sheet name="Octobre" sheetId="36" r:id="rId10"/>
    <sheet name="Novembre" sheetId="28" r:id="rId11"/>
    <sheet name="Décembre" sheetId="29" r:id="rId12"/>
    <sheet name="Synthese" sheetId="27" r:id="rId13"/>
    <sheet name="Remarques" sheetId="30" r:id="rId14"/>
  </sheets>
  <definedNames>
    <definedName name="_xlnm._FilterDatabase" localSheetId="7" hidden="1">Aout!$A$1:$H$1</definedName>
    <definedName name="_xlnm._FilterDatabase" localSheetId="3" hidden="1">Avril!$A$1:$H$1</definedName>
    <definedName name="_xlnm._FilterDatabase" localSheetId="11" hidden="1">Décembre!$A$1:$I$205</definedName>
    <definedName name="_xlnm._FilterDatabase" localSheetId="1" hidden="1">Février!$A$1:$J$1</definedName>
    <definedName name="_xlnm._FilterDatabase" localSheetId="0" hidden="1">Janvier!$A$1:$H$282</definedName>
    <definedName name="_xlnm._FilterDatabase" localSheetId="6" hidden="1">Juillet!$A$1:$H$1</definedName>
    <definedName name="_xlnm._FilterDatabase" localSheetId="5" hidden="1">Juin!$A$1:$H$1</definedName>
    <definedName name="_xlnm._FilterDatabase" localSheetId="4" hidden="1">Mai!$A$1:$H$1</definedName>
    <definedName name="_xlnm._FilterDatabase" localSheetId="2" hidden="1">Mars!$A$1:$H$1</definedName>
    <definedName name="_xlnm._FilterDatabase" localSheetId="10" hidden="1">Novembre!$A$1:$H$1</definedName>
    <definedName name="_xlnm._FilterDatabase" localSheetId="9" hidden="1">Octobre!$A$1:$H$1</definedName>
    <definedName name="_xlnm._FilterDatabase" localSheetId="8" hidden="1">Septembre!$A$1:$H$1</definedName>
    <definedName name="_xlnm.Print_Area" localSheetId="1">Février!#REF!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1" i="27" l="1"/>
  <c r="N40" i="27"/>
  <c r="N39" i="27"/>
  <c r="N38" i="27"/>
  <c r="N37" i="27"/>
  <c r="N35" i="27"/>
  <c r="N24" i="27"/>
  <c r="N23" i="27"/>
  <c r="N22" i="27"/>
  <c r="N21" i="27"/>
  <c r="N20" i="27"/>
  <c r="N19" i="27"/>
  <c r="N18" i="27"/>
  <c r="N17" i="27"/>
  <c r="N15" i="27"/>
  <c r="N14" i="27"/>
  <c r="N13" i="27"/>
  <c r="N12" i="27"/>
  <c r="N10" i="27"/>
  <c r="N9" i="27"/>
  <c r="N8" i="27"/>
  <c r="N7" i="27"/>
  <c r="N25" i="27" l="1"/>
  <c r="M25" i="27"/>
  <c r="L25" i="27"/>
  <c r="K25" i="27"/>
  <c r="J25" i="27"/>
  <c r="I25" i="27"/>
  <c r="H25" i="27"/>
  <c r="G25" i="27"/>
  <c r="F25" i="27"/>
  <c r="E25" i="27"/>
  <c r="D25" i="27"/>
  <c r="C25" i="27"/>
  <c r="G4" i="27"/>
  <c r="C4" i="27"/>
  <c r="M10" i="27" l="1"/>
  <c r="L10" i="27"/>
  <c r="K10" i="27"/>
  <c r="J10" i="27"/>
  <c r="I10" i="27"/>
  <c r="H10" i="27"/>
  <c r="G10" i="27"/>
  <c r="F10" i="27"/>
  <c r="E10" i="27"/>
  <c r="D10" i="27"/>
  <c r="C10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P10" i="27" l="1"/>
  <c r="P28" i="27"/>
  <c r="M41" i="27"/>
  <c r="L41" i="27"/>
  <c r="K41" i="27"/>
  <c r="J41" i="27"/>
  <c r="I41" i="27"/>
  <c r="H41" i="27"/>
  <c r="G41" i="27"/>
  <c r="F41" i="27"/>
  <c r="E41" i="27"/>
  <c r="D41" i="27"/>
  <c r="C41" i="27"/>
  <c r="P41" i="27" l="1"/>
  <c r="M15" i="27"/>
  <c r="L15" i="27"/>
  <c r="K15" i="27"/>
  <c r="J15" i="27"/>
  <c r="I15" i="27"/>
  <c r="H15" i="27"/>
  <c r="G15" i="27"/>
  <c r="F15" i="27"/>
  <c r="E15" i="27"/>
  <c r="D15" i="27"/>
  <c r="C15" i="27"/>
  <c r="M40" i="27"/>
  <c r="L40" i="27"/>
  <c r="K40" i="27"/>
  <c r="J40" i="27"/>
  <c r="I40" i="27"/>
  <c r="H40" i="27"/>
  <c r="G40" i="27"/>
  <c r="F40" i="27"/>
  <c r="E40" i="27"/>
  <c r="D40" i="27"/>
  <c r="C40" i="27"/>
  <c r="P15" i="27" l="1"/>
  <c r="P40" i="27"/>
  <c r="N33" i="27" l="1"/>
  <c r="M33" i="27"/>
  <c r="L33" i="27"/>
  <c r="K33" i="27"/>
  <c r="J33" i="27"/>
  <c r="I33" i="27"/>
  <c r="H33" i="27"/>
  <c r="G33" i="27"/>
  <c r="F33" i="27"/>
  <c r="E33" i="27"/>
  <c r="D33" i="27"/>
  <c r="C33" i="27"/>
  <c r="P33" i="27" l="1"/>
  <c r="C31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P30" i="27" l="1"/>
  <c r="N36" i="27"/>
  <c r="M36" i="27"/>
  <c r="L36" i="27"/>
  <c r="K36" i="27"/>
  <c r="J36" i="27"/>
  <c r="I36" i="27"/>
  <c r="H36" i="27"/>
  <c r="G36" i="27"/>
  <c r="F36" i="27"/>
  <c r="E36" i="27"/>
  <c r="D36" i="27"/>
  <c r="C36" i="27"/>
  <c r="N32" i="27" l="1"/>
  <c r="M32" i="27"/>
  <c r="L32" i="27"/>
  <c r="K32" i="27"/>
  <c r="J32" i="27"/>
  <c r="I32" i="27"/>
  <c r="H32" i="27"/>
  <c r="G32" i="27"/>
  <c r="F32" i="27"/>
  <c r="E32" i="27"/>
  <c r="D32" i="27"/>
  <c r="C32" i="27"/>
  <c r="P32" i="27" l="1"/>
  <c r="N47" i="27" l="1"/>
  <c r="N46" i="27"/>
  <c r="N45" i="27"/>
  <c r="N44" i="27"/>
  <c r="N43" i="27"/>
  <c r="M47" i="27"/>
  <c r="M46" i="27"/>
  <c r="M45" i="27"/>
  <c r="M44" i="27"/>
  <c r="M43" i="27"/>
  <c r="M39" i="27"/>
  <c r="M38" i="27"/>
  <c r="M37" i="27"/>
  <c r="M35" i="27"/>
  <c r="M24" i="27"/>
  <c r="M23" i="27"/>
  <c r="M21" i="27"/>
  <c r="M20" i="27"/>
  <c r="M19" i="27"/>
  <c r="M18" i="27"/>
  <c r="M17" i="27"/>
  <c r="M22" i="27"/>
  <c r="M9" i="27" l="1"/>
  <c r="N31" i="27" l="1"/>
  <c r="M31" i="27"/>
  <c r="L31" i="27"/>
  <c r="K31" i="27"/>
  <c r="J31" i="27"/>
  <c r="I31" i="27"/>
  <c r="H31" i="27"/>
  <c r="G31" i="27"/>
  <c r="F31" i="27"/>
  <c r="E31" i="27"/>
  <c r="D31" i="27"/>
  <c r="P31" i="27" l="1"/>
  <c r="I47" i="27"/>
  <c r="I46" i="27"/>
  <c r="I45" i="27"/>
  <c r="I43" i="27"/>
  <c r="I39" i="27"/>
  <c r="I38" i="27"/>
  <c r="I37" i="27"/>
  <c r="I35" i="27"/>
  <c r="I29" i="27"/>
  <c r="I27" i="27"/>
  <c r="I26" i="27"/>
  <c r="I24" i="27"/>
  <c r="I23" i="27"/>
  <c r="I22" i="27"/>
  <c r="I21" i="27"/>
  <c r="I20" i="27"/>
  <c r="I19" i="27"/>
  <c r="I18" i="27"/>
  <c r="I17" i="27"/>
  <c r="I14" i="27"/>
  <c r="I13" i="27"/>
  <c r="I9" i="27"/>
  <c r="I8" i="27"/>
  <c r="I7" i="27"/>
  <c r="I12" i="27"/>
  <c r="I60" i="27" l="1"/>
  <c r="N29" i="27"/>
  <c r="M29" i="27"/>
  <c r="L29" i="27"/>
  <c r="K29" i="27"/>
  <c r="J29" i="27"/>
  <c r="H29" i="27"/>
  <c r="G29" i="27"/>
  <c r="F29" i="27"/>
  <c r="E29" i="27"/>
  <c r="D29" i="27"/>
  <c r="C29" i="27"/>
  <c r="P29" i="27" l="1"/>
  <c r="F47" i="27"/>
  <c r="F46" i="27"/>
  <c r="F45" i="27"/>
  <c r="F44" i="27"/>
  <c r="F43" i="27"/>
  <c r="F27" i="27"/>
  <c r="F26" i="27"/>
  <c r="F24" i="27"/>
  <c r="F23" i="27"/>
  <c r="F22" i="27"/>
  <c r="F21" i="27"/>
  <c r="F20" i="27"/>
  <c r="F19" i="27"/>
  <c r="F18" i="27"/>
  <c r="F17" i="27"/>
  <c r="F14" i="27"/>
  <c r="F13" i="27"/>
  <c r="F12" i="27"/>
  <c r="F61" i="27" s="1"/>
  <c r="F9" i="27"/>
  <c r="F8" i="27"/>
  <c r="F7" i="27"/>
  <c r="F62" i="27" s="1"/>
  <c r="F39" i="27"/>
  <c r="F38" i="27"/>
  <c r="F35" i="27"/>
  <c r="F37" i="27"/>
  <c r="F60" i="27" l="1"/>
  <c r="P36" i="27"/>
  <c r="N26" i="27"/>
  <c r="M26" i="27"/>
  <c r="K26" i="27"/>
  <c r="J26" i="27"/>
  <c r="H26" i="27"/>
  <c r="G26" i="27"/>
  <c r="E26" i="27"/>
  <c r="D26" i="27"/>
  <c r="C26" i="27"/>
  <c r="L26" i="27"/>
  <c r="D27" i="27"/>
  <c r="E27" i="27"/>
  <c r="G27" i="27"/>
  <c r="H27" i="27"/>
  <c r="J27" i="27"/>
  <c r="K27" i="27"/>
  <c r="L27" i="27"/>
  <c r="M27" i="27"/>
  <c r="N27" i="27"/>
  <c r="C27" i="27"/>
  <c r="P26" i="27" l="1"/>
  <c r="P25" i="27"/>
  <c r="P27" i="27"/>
  <c r="K37" i="27" l="1"/>
  <c r="K23" i="27"/>
  <c r="L23" i="27"/>
  <c r="K22" i="27"/>
  <c r="K17" i="27"/>
  <c r="K13" i="27"/>
  <c r="K12" i="27"/>
  <c r="K61" i="27" s="1"/>
  <c r="K44" i="27"/>
  <c r="J38" i="27"/>
  <c r="J37" i="27"/>
  <c r="J35" i="27"/>
  <c r="J23" i="27"/>
  <c r="J13" i="27"/>
  <c r="J12" i="27"/>
  <c r="J61" i="27" s="1"/>
  <c r="J17" i="27"/>
  <c r="J21" i="27"/>
  <c r="J22" i="27"/>
  <c r="L47" i="27" l="1"/>
  <c r="L46" i="27"/>
  <c r="L45" i="27"/>
  <c r="L44" i="27"/>
  <c r="L43" i="27"/>
  <c r="L39" i="27"/>
  <c r="L38" i="27"/>
  <c r="L37" i="27"/>
  <c r="L35" i="27"/>
  <c r="L24" i="27"/>
  <c r="L22" i="27"/>
  <c r="L21" i="27"/>
  <c r="L20" i="27"/>
  <c r="L19" i="27"/>
  <c r="L18" i="27"/>
  <c r="L17" i="27"/>
  <c r="L14" i="27"/>
  <c r="L13" i="27"/>
  <c r="L12" i="27"/>
  <c r="L61" i="27" s="1"/>
  <c r="L9" i="27"/>
  <c r="L8" i="27"/>
  <c r="L7" i="27"/>
  <c r="L62" i="27" s="1"/>
  <c r="K47" i="27"/>
  <c r="K46" i="27"/>
  <c r="K45" i="27"/>
  <c r="K43" i="27"/>
  <c r="K39" i="27"/>
  <c r="K38" i="27"/>
  <c r="K35" i="27"/>
  <c r="K24" i="27"/>
  <c r="K21" i="27"/>
  <c r="K20" i="27"/>
  <c r="K19" i="27"/>
  <c r="K18" i="27"/>
  <c r="K14" i="27"/>
  <c r="K9" i="27"/>
  <c r="J9" i="27"/>
  <c r="K8" i="27"/>
  <c r="J8" i="27"/>
  <c r="K7" i="27"/>
  <c r="K62" i="27" s="1"/>
  <c r="H7" i="27"/>
  <c r="H62" i="27" s="1"/>
  <c r="G13" i="27"/>
  <c r="G24" i="27"/>
  <c r="G38" i="27"/>
  <c r="G44" i="27"/>
  <c r="G46" i="27"/>
  <c r="G37" i="27"/>
  <c r="G17" i="27"/>
  <c r="G12" i="27"/>
  <c r="G61" i="27" s="1"/>
  <c r="G7" i="27"/>
  <c r="G62" i="27" s="1"/>
  <c r="G22" i="27"/>
  <c r="G35" i="27"/>
  <c r="G47" i="27"/>
  <c r="G45" i="27"/>
  <c r="G43" i="27"/>
  <c r="G39" i="27"/>
  <c r="G23" i="27"/>
  <c r="G21" i="27"/>
  <c r="G20" i="27"/>
  <c r="G19" i="27"/>
  <c r="G18" i="27"/>
  <c r="G14" i="27"/>
  <c r="G9" i="27"/>
  <c r="G8" i="27"/>
  <c r="K60" i="27" l="1"/>
  <c r="L60" i="27"/>
  <c r="G60" i="27"/>
  <c r="E7" i="27"/>
  <c r="E62" i="27" s="1"/>
  <c r="E21" i="27"/>
  <c r="E22" i="27"/>
  <c r="E35" i="27"/>
  <c r="D38" i="27"/>
  <c r="D37" i="27"/>
  <c r="D12" i="27"/>
  <c r="D61" i="27" s="1"/>
  <c r="D22" i="27"/>
  <c r="D4" i="27"/>
  <c r="E4" i="27" s="1"/>
  <c r="F4" i="27" l="1"/>
  <c r="H4" i="27" s="1"/>
  <c r="C37" i="27"/>
  <c r="C12" i="27"/>
  <c r="C61" i="27" s="1"/>
  <c r="C22" i="27"/>
  <c r="C23" i="27"/>
  <c r="C38" i="27"/>
  <c r="C46" i="27"/>
  <c r="C17" i="27"/>
  <c r="D21" i="27"/>
  <c r="I4" i="27" l="1"/>
  <c r="J4" i="27" s="1"/>
  <c r="C44" i="27"/>
  <c r="C47" i="27"/>
  <c r="K4" i="27" l="1"/>
  <c r="L4" i="27" s="1"/>
  <c r="M4" i="27" s="1"/>
  <c r="N4" i="27" s="1"/>
  <c r="J7" i="27"/>
  <c r="J62" i="27" s="1"/>
  <c r="D7" i="27"/>
  <c r="D62" i="27" s="1"/>
  <c r="C7" i="27"/>
  <c r="C62" i="27" s="1"/>
  <c r="P49" i="27"/>
  <c r="P52" i="27"/>
  <c r="P51" i="27"/>
  <c r="P53" i="27"/>
  <c r="C45" i="27"/>
  <c r="C14" i="27" l="1"/>
  <c r="H38" i="27"/>
  <c r="C21" i="27" l="1"/>
  <c r="C19" i="27" l="1"/>
  <c r="D20" i="27" l="1"/>
  <c r="C20" i="27" l="1"/>
  <c r="M12" i="27" l="1"/>
  <c r="M61" i="27" s="1"/>
  <c r="D39" i="27" l="1"/>
  <c r="C39" i="27" l="1"/>
  <c r="J46" i="27"/>
  <c r="H46" i="27"/>
  <c r="E46" i="27"/>
  <c r="D46" i="27"/>
  <c r="E38" i="27"/>
  <c r="H37" i="27"/>
  <c r="E37" i="27"/>
  <c r="P46" i="27" l="1"/>
  <c r="P50" i="27"/>
  <c r="N61" i="27"/>
  <c r="H9" i="27" l="1"/>
  <c r="E9" i="27"/>
  <c r="D9" i="27"/>
  <c r="C9" i="27"/>
  <c r="H35" i="27"/>
  <c r="D35" i="27"/>
  <c r="C35" i="27"/>
  <c r="M14" i="27"/>
  <c r="M60" i="27" s="1"/>
  <c r="J14" i="27"/>
  <c r="H14" i="27"/>
  <c r="E14" i="27"/>
  <c r="D14" i="27"/>
  <c r="J19" i="27"/>
  <c r="H19" i="27"/>
  <c r="E19" i="27"/>
  <c r="J18" i="27"/>
  <c r="H18" i="27"/>
  <c r="E18" i="27"/>
  <c r="D19" i="27"/>
  <c r="D18" i="27"/>
  <c r="C18" i="27"/>
  <c r="P35" i="27" l="1"/>
  <c r="P18" i="27"/>
  <c r="P19" i="27"/>
  <c r="P14" i="27"/>
  <c r="P9" i="27"/>
  <c r="P4" i="27"/>
  <c r="M8" i="27" l="1"/>
  <c r="H8" i="27"/>
  <c r="E8" i="27"/>
  <c r="D8" i="27"/>
  <c r="C8" i="27"/>
  <c r="P8" i="27" l="1"/>
  <c r="M13" i="27"/>
  <c r="N62" i="27"/>
  <c r="M7" i="27"/>
  <c r="M62" i="27" s="1"/>
  <c r="N60" i="27" l="1"/>
  <c r="R46" i="27"/>
  <c r="H21" i="27"/>
  <c r="J20" i="27"/>
  <c r="H20" i="27"/>
  <c r="E20" i="27"/>
  <c r="H13" i="27"/>
  <c r="E13" i="27"/>
  <c r="D13" i="27"/>
  <c r="C13" i="27"/>
  <c r="I61" i="27"/>
  <c r="H12" i="27"/>
  <c r="H61" i="27" s="1"/>
  <c r="E12" i="27"/>
  <c r="E61" i="27" s="1"/>
  <c r="I62" i="27"/>
  <c r="P7" i="27" l="1"/>
  <c r="P21" i="27"/>
  <c r="P20" i="27"/>
  <c r="P13" i="27"/>
  <c r="P12" i="27"/>
  <c r="J24" i="27"/>
  <c r="J60" i="27" s="1"/>
  <c r="H24" i="27"/>
  <c r="E24" i="27"/>
  <c r="D24" i="27"/>
  <c r="C24" i="27"/>
  <c r="C60" i="27" s="1"/>
  <c r="H23" i="27"/>
  <c r="E23" i="27"/>
  <c r="D23" i="27"/>
  <c r="P5" i="27"/>
  <c r="P24" i="27" l="1"/>
  <c r="P23" i="27"/>
  <c r="J39" i="27" l="1"/>
  <c r="H39" i="27"/>
  <c r="E39" i="27"/>
  <c r="P39" i="27" l="1"/>
  <c r="J47" i="27"/>
  <c r="H47" i="27"/>
  <c r="E47" i="27"/>
  <c r="D47" i="27"/>
  <c r="J45" i="27"/>
  <c r="H45" i="27"/>
  <c r="E45" i="27"/>
  <c r="D45" i="27"/>
  <c r="J44" i="27"/>
  <c r="I44" i="27"/>
  <c r="H44" i="27"/>
  <c r="E44" i="27"/>
  <c r="D44" i="27"/>
  <c r="J43" i="27"/>
  <c r="H43" i="27"/>
  <c r="E43" i="27"/>
  <c r="D43" i="27"/>
  <c r="C43" i="27"/>
  <c r="H22" i="27"/>
  <c r="H17" i="27"/>
  <c r="E17" i="27"/>
  <c r="E60" i="27" s="1"/>
  <c r="D17" i="27"/>
  <c r="D60" i="27" s="1"/>
  <c r="H60" i="27" l="1"/>
  <c r="P45" i="27"/>
  <c r="R45" i="27" s="1"/>
  <c r="P44" i="27"/>
  <c r="R44" i="27" s="1"/>
  <c r="P47" i="27"/>
  <c r="R47" i="27" s="1"/>
  <c r="P43" i="27"/>
  <c r="R43" i="27" s="1"/>
  <c r="P38" i="27"/>
  <c r="P22" i="27"/>
  <c r="P17" i="27"/>
  <c r="P37" i="27"/>
</calcChain>
</file>

<file path=xl/comments1.xml><?xml version="1.0" encoding="utf-8"?>
<comments xmlns="http://schemas.openxmlformats.org/spreadsheetml/2006/main">
  <authors>
    <author>Auteur</author>
  </authors>
  <commentList>
    <comment ref="K53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Régul taux pas septembre</t>
        </r>
      </text>
    </comment>
  </commentList>
</comments>
</file>

<file path=xl/sharedStrings.xml><?xml version="1.0" encoding="utf-8"?>
<sst xmlns="http://schemas.openxmlformats.org/spreadsheetml/2006/main" count="336" uniqueCount="146">
  <si>
    <t>Date</t>
  </si>
  <si>
    <t>Libellé</t>
  </si>
  <si>
    <t>Valeur</t>
  </si>
  <si>
    <t>Débit</t>
  </si>
  <si>
    <t>Crédit</t>
  </si>
  <si>
    <t>Commentaires</t>
  </si>
  <si>
    <t>Catégorie</t>
  </si>
  <si>
    <t>Société</t>
  </si>
  <si>
    <t>Banque</t>
  </si>
  <si>
    <t>Facture Client</t>
  </si>
  <si>
    <t>Facture Fournisseur</t>
  </si>
  <si>
    <t>Prévoyance</t>
  </si>
  <si>
    <t>Achats</t>
  </si>
  <si>
    <t>Salaire</t>
  </si>
  <si>
    <t>Frais</t>
  </si>
  <si>
    <t>Hiscox</t>
  </si>
  <si>
    <t>Urssaf</t>
  </si>
  <si>
    <t>PAS</t>
  </si>
  <si>
    <t>Retraite</t>
  </si>
  <si>
    <t>Activité Partielle</t>
  </si>
  <si>
    <t>Amundi</t>
  </si>
  <si>
    <t>TVA</t>
  </si>
  <si>
    <t>CB</t>
  </si>
  <si>
    <t>Mutuelle</t>
  </si>
  <si>
    <t>Boondmanager</t>
  </si>
  <si>
    <t>Frais Comptable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</si>
  <si>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</si>
  <si>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</si>
  <si>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</si>
  <si>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</si>
  <si>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</si>
  <si>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</si>
  <si>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</si>
  <si>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</si>
  <si>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</si>
  <si>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</si>
  <si>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</si>
  <si>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Décembre</t>
  </si>
  <si>
    <t>Total</t>
  </si>
  <si>
    <t>Solde Excel</t>
  </si>
  <si>
    <t>Solde PDF</t>
  </si>
  <si>
    <t>Crédit Trésorerie</t>
  </si>
  <si>
    <t>Impot</t>
  </si>
  <si>
    <t>Intéressement</t>
  </si>
  <si>
    <t>Ecarts de paiement</t>
  </si>
  <si>
    <t>Urssaf (Silae)</t>
  </si>
  <si>
    <t>Retraite (Silae)</t>
  </si>
  <si>
    <t>PAS (Silae)</t>
  </si>
  <si>
    <t xml:space="preserve">Pour les fournisseurs mettre DAGONRNE CONSULTING (numéro de la facture en mjuscule) </t>
  </si>
  <si>
    <t>Tous les noms des fournisseurs en majuscule comme Nigel Frank</t>
  </si>
  <si>
    <t>TVA toujours en majuscule</t>
  </si>
  <si>
    <t>Pour Frais Comptable dans commentaire mettre LB CONSULTING et meme chose dans société</t>
  </si>
  <si>
    <t>Pour Boondmanager dans commentaire mettre BOONDMANAGER et meme chose dans société</t>
  </si>
  <si>
    <t>Attention début dannée c'est IN TACT FRIENDS et après ca change IN TACT : deux sociétés différentes</t>
  </si>
  <si>
    <t xml:space="preserve">Declaré </t>
  </si>
  <si>
    <t>Payé</t>
  </si>
  <si>
    <t>Acompte</t>
  </si>
  <si>
    <t>OVH</t>
  </si>
  <si>
    <t>SeDomicilier</t>
  </si>
  <si>
    <t>Frais Km</t>
  </si>
  <si>
    <t>Récap</t>
  </si>
  <si>
    <t>total dépense organisme</t>
  </si>
  <si>
    <t>total facture client HT</t>
  </si>
  <si>
    <t>total dépense fournisseurs HT</t>
  </si>
  <si>
    <t>ADESATT</t>
  </si>
  <si>
    <t>Docusign</t>
  </si>
  <si>
    <t>Genius Holding</t>
  </si>
  <si>
    <t>URSSAF D ILE DE FRANCE</t>
  </si>
  <si>
    <t>DGFIP</t>
  </si>
  <si>
    <t>HISCOX SA HISCOX SA</t>
  </si>
  <si>
    <t>Remboursement Frais Km</t>
  </si>
  <si>
    <t>URSSAF D'ILE DE FRANCE</t>
  </si>
  <si>
    <t>LEGALPLACE</t>
  </si>
  <si>
    <t>ATLAS</t>
  </si>
  <si>
    <t>LEGALSTART</t>
  </si>
  <si>
    <t>Frais Refacturer</t>
  </si>
  <si>
    <t>CVAE</t>
  </si>
  <si>
    <t>creche</t>
  </si>
  <si>
    <t>IONOS</t>
  </si>
  <si>
    <t>Remboursement Impot IS</t>
  </si>
  <si>
    <t>Salaire Juin 2024</t>
  </si>
  <si>
    <t>DOCUSIGN INC.</t>
  </si>
  <si>
    <t>CMSM - PREVEAM PST1576 - HIRELINK - Facture pro-forma N 1576</t>
  </si>
  <si>
    <t xml:space="preserve">Radhouene SEYES </t>
  </si>
  <si>
    <t xml:space="preserve">BSM EXPERTISE </t>
  </si>
  <si>
    <t>Creation societe HIRELINK</t>
  </si>
  <si>
    <t xml:space="preserve">HISCOX SA </t>
  </si>
  <si>
    <t>HISCOX SA Police d'assurance numero : HARCP0516617</t>
  </si>
  <si>
    <t>HISCOX SA</t>
  </si>
  <si>
    <t xml:space="preserve"> HISCOX SA Police d'assurance numero : HARCP0516617</t>
  </si>
  <si>
    <t>Facture pro-forma N 1576</t>
  </si>
  <si>
    <t>PREVEAM</t>
  </si>
  <si>
    <t>BEYOND SKILLS IT</t>
  </si>
  <si>
    <t>Radhouene SEYES</t>
  </si>
  <si>
    <t>FACT202406-001 - R Seyes - Juin 24 - Amundi</t>
  </si>
  <si>
    <t>UR 117000001576998460 JUIN24788617793000300724</t>
  </si>
  <si>
    <t>Apport Associes</t>
  </si>
  <si>
    <t>Police d'assurance numero : HARCP0516617</t>
  </si>
  <si>
    <t>GIE AG2R REUNICA</t>
  </si>
  <si>
    <t>AXA / SOGAREP</t>
  </si>
  <si>
    <t>Salaire Aout 2024</t>
  </si>
  <si>
    <t>RETRAITE - GIE AG2R REUNICA - 202407M - SIRET 92495842400013 -AA7...</t>
  </si>
  <si>
    <t>UR 117000001576998460 JUIL24788617793000220824</t>
  </si>
  <si>
    <t>PRELEVEMENT AXA 00000340629 - T2-2024 HIRELINK 92495842400013</t>
  </si>
  <si>
    <t>RETRAITE - GIE AG2R REUNICA - 202406M - SIRET 92495842400013 -AA7..</t>
  </si>
  <si>
    <t>Remboursement Frais Km 07-2024</t>
  </si>
  <si>
    <t>Salaire Jui let 2024</t>
  </si>
  <si>
    <t>AXA PREVOYANCE</t>
  </si>
  <si>
    <t>PAS/0624/92495842400013</t>
  </si>
  <si>
    <t>FACT202407-001 - Radhouene - July 24</t>
  </si>
  <si>
    <t>UR 117000001576998460 AOUT24788617793000170924</t>
  </si>
  <si>
    <t>HIRELINK 2844953110000 T2A2024</t>
  </si>
  <si>
    <t>RETRAITE - GIE AG2R REUNICA - 202408M - SIRET 92495842400013 -AA7...</t>
  </si>
  <si>
    <t>PAS/0724/92495842400013</t>
  </si>
  <si>
    <t>PAS/0824/92495842400013</t>
  </si>
  <si>
    <t>Salaire Septembre 2024</t>
  </si>
  <si>
    <t>DIRECTION GENERALE DES FINANCES PUBLIQ…</t>
  </si>
  <si>
    <t>CAP ENFANTS</t>
  </si>
  <si>
    <t>AXA FRANCE COLL</t>
  </si>
  <si>
    <t>Remboursement Frais KM Octobre 2024</t>
  </si>
  <si>
    <t>FACT202408-001</t>
  </si>
  <si>
    <t>Salaire Octobre 2024</t>
  </si>
  <si>
    <t>RETRAITE - GIE AG2R REUNICA - 202409M - SIRET 92495842400013 -AA7...</t>
  </si>
  <si>
    <t>I0000813471073-AXA COLL T3 2024-Contrat 2844953110000-HIRELINK ...</t>
  </si>
  <si>
    <t>PASDSN15102024-092024-92495842400013</t>
  </si>
  <si>
    <t>CAP ENFANTS - Facture 1961</t>
  </si>
  <si>
    <t>PRELEVEMENT AXA 00000406711 - T3-2024 HIRELINK 92495842400013</t>
  </si>
  <si>
    <t>UR 117000001576998460 SEPT24788617793000161024</t>
  </si>
  <si>
    <t>AMR20240900452 500001008699</t>
  </si>
  <si>
    <t>Remboursement Achat Ecran</t>
  </si>
  <si>
    <t>DIRECTION GENERALE DES FINANCES PUBLIQUES</t>
  </si>
  <si>
    <t>FACT202409-001</t>
  </si>
  <si>
    <t>UR 117000001576998460 OCT 24788617793000181124</t>
  </si>
  <si>
    <t>AMR20241000184 500001045620</t>
  </si>
  <si>
    <t>PASDSN15112024-102024-92495842400013</t>
  </si>
  <si>
    <t>RETRAITE - GIE AG2R REUNICA - 202410M - SIRET 92495842400013 -AA7...</t>
  </si>
  <si>
    <t>Salaire Novembre 2024</t>
  </si>
  <si>
    <t>FACT202410-001</t>
  </si>
  <si>
    <t>RETRAITE - GIE AG2R REUNICA - 202411M - SIRET 92495842400013 -AA7...</t>
  </si>
  <si>
    <t>CAP ENFANTS - Facture 2033</t>
  </si>
  <si>
    <t>Salaire Decembre 2024</t>
  </si>
  <si>
    <t>PASDSN16122024-112024-92495842400013</t>
  </si>
  <si>
    <t>UR 117000001576998460 NOV 24788617793000171224</t>
  </si>
  <si>
    <t>Remboursement Frais KM Novembre 2023</t>
  </si>
  <si>
    <t>Prévoyance (contrat n° 2844953110000)</t>
  </si>
  <si>
    <t>Mutuelle (contrat n° 284495340000)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</si>
</sst>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9594"/>
        <bgColor rgb="FFD99594"/>
      </patternFill>
    </fill>
    <fill>
      <patternFill patternType="solid">
        <fgColor rgb="FFFFC000"/>
        <bgColor rgb="FFFFC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92D05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17" borderId="6" applyNumberFormat="0" applyAlignment="0" applyProtection="0"/>
    <xf numFmtId="0" fontId="18" fillId="0" borderId="8" applyNumberFormat="0" applyFill="0" applyAlignment="0" applyProtection="0"/>
    <xf numFmtId="0" fontId="19" fillId="18" borderId="9" applyNumberFormat="0" applyAlignment="0" applyProtection="0"/>
    <xf numFmtId="0" fontId="3" fillId="0" borderId="0" applyNumberFormat="0" applyFill="0" applyBorder="0" applyAlignment="0" applyProtection="0"/>
    <xf numFmtId="0" fontId="7" fillId="19" borderId="10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1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1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1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1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1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21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43" fontId="7" fillId="0" borderId="0" applyFont="0" applyFill="0" applyBorder="0" applyAlignment="0" applyProtection="0"/>
  </cellStyleXfs>
  <cellXfs count="13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Fill="1"/>
    <xf numFmtId="4" fontId="0" fillId="0" borderId="0" xfId="0" applyNumberFormat="1" applyFill="1"/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4" fontId="0" fillId="6" borderId="1" xfId="0" applyNumberFormat="1" applyFill="1" applyBorder="1"/>
    <xf numFmtId="0" fontId="1" fillId="5" borderId="1" xfId="0" applyFont="1" applyFill="1" applyBorder="1"/>
    <xf numFmtId="4" fontId="0" fillId="5" borderId="1" xfId="0" applyNumberFormat="1" applyFill="1" applyBorder="1"/>
    <xf numFmtId="0" fontId="1" fillId="3" borderId="1" xfId="0" applyFont="1" applyFill="1" applyBorder="1"/>
    <xf numFmtId="4" fontId="0" fillId="3" borderId="1" xfId="0" applyNumberFormat="1" applyFill="1" applyBorder="1"/>
    <xf numFmtId="0" fontId="1" fillId="9" borderId="1" xfId="0" applyFont="1" applyFill="1" applyBorder="1" applyAlignment="1">
      <alignment horizontal="left" vertical="center"/>
    </xf>
    <xf numFmtId="4" fontId="0" fillId="9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/>
    <xf numFmtId="4" fontId="0" fillId="8" borderId="1" xfId="0" applyNumberFormat="1" applyFill="1" applyBorder="1"/>
    <xf numFmtId="4" fontId="0" fillId="4" borderId="1" xfId="0" applyNumberFormat="1" applyFill="1" applyBorder="1"/>
    <xf numFmtId="0" fontId="1" fillId="4" borderId="1" xfId="0" applyFont="1" applyFill="1" applyBorder="1"/>
    <xf numFmtId="0" fontId="0" fillId="4" borderId="0" xfId="0" applyFill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11" borderId="2" xfId="0" applyFill="1" applyBorder="1" applyAlignment="1">
      <alignment vertical="center"/>
    </xf>
    <xf numFmtId="0" fontId="0" fillId="11" borderId="2" xfId="0" applyFill="1" applyBorder="1"/>
    <xf numFmtId="0" fontId="0" fillId="0" borderId="0" xfId="0" applyBorder="1"/>
    <xf numFmtId="0" fontId="4" fillId="12" borderId="1" xfId="0" applyFont="1" applyFill="1" applyBorder="1" applyAlignment="1">
      <alignment horizontal="center"/>
    </xf>
    <xf numFmtId="4" fontId="1" fillId="0" borderId="1" xfId="0" applyNumberFormat="1" applyFont="1" applyBorder="1"/>
    <xf numFmtId="0" fontId="1" fillId="10" borderId="1" xfId="0" applyFont="1" applyFill="1" applyBorder="1" applyAlignment="1">
      <alignment vertical="center"/>
    </xf>
    <xf numFmtId="4" fontId="0" fillId="10" borderId="1" xfId="0" applyNumberForma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" fontId="0" fillId="10" borderId="1" xfId="0" applyNumberForma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11" borderId="12" xfId="0" applyFill="1" applyBorder="1" applyAlignment="1">
      <alignment horizontal="center"/>
    </xf>
    <xf numFmtId="0" fontId="0" fillId="11" borderId="12" xfId="0" applyFill="1" applyBorder="1"/>
    <xf numFmtId="0" fontId="0" fillId="0" borderId="12" xfId="0" applyBorder="1"/>
    <xf numFmtId="0" fontId="0" fillId="11" borderId="12" xfId="0" applyFill="1" applyBorder="1" applyAlignment="1">
      <alignment horizontal="right" vertical="center"/>
    </xf>
    <xf numFmtId="0" fontId="0" fillId="11" borderId="12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11" borderId="12" xfId="0" applyFill="1" applyBorder="1" applyAlignment="1">
      <alignment horizontal="left" vertical="center"/>
    </xf>
    <xf numFmtId="4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11" borderId="12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/>
    </xf>
    <xf numFmtId="0" fontId="0" fillId="0" borderId="2" xfId="0" applyFill="1" applyBorder="1" applyAlignment="1">
      <alignment horizontal="left"/>
    </xf>
    <xf numFmtId="4" fontId="0" fillId="0" borderId="0" xfId="0" applyNumberFormat="1" applyFill="1" applyAlignment="1">
      <alignment horizontal="right"/>
    </xf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4" fontId="0" fillId="10" borderId="1" xfId="0" applyNumberFormat="1" applyFill="1" applyBorder="1" applyAlignment="1">
      <alignment horizontal="right" vertical="center"/>
    </xf>
    <xf numFmtId="4" fontId="0" fillId="10" borderId="1" xfId="0" applyNumberForma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23" fillId="44" borderId="21" xfId="0" applyFont="1" applyFill="1" applyBorder="1"/>
    <xf numFmtId="0" fontId="23" fillId="45" borderId="21" xfId="0" applyFont="1" applyFill="1" applyBorder="1"/>
    <xf numFmtId="14" fontId="1" fillId="2" borderId="12" xfId="0" applyNumberFormat="1" applyFont="1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4" fontId="24" fillId="45" borderId="21" xfId="0" applyNumberFormat="1" applyFont="1" applyFill="1" applyBorder="1"/>
    <xf numFmtId="2" fontId="0" fillId="3" borderId="1" xfId="0" applyNumberFormat="1" applyFont="1" applyFill="1" applyBorder="1"/>
    <xf numFmtId="4" fontId="0" fillId="46" borderId="1" xfId="0" applyNumberFormat="1" applyFill="1" applyBorder="1"/>
    <xf numFmtId="0" fontId="0" fillId="46" borderId="22" xfId="0" applyFill="1" applyBorder="1"/>
    <xf numFmtId="14" fontId="1" fillId="3" borderId="1" xfId="0" applyNumberFormat="1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/>
    </xf>
    <xf numFmtId="14" fontId="1" fillId="8" borderId="1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27" fillId="47" borderId="1" xfId="0" applyFont="1" applyFill="1" applyBorder="1"/>
    <xf numFmtId="0" fontId="27" fillId="48" borderId="1" xfId="0" applyFont="1" applyFill="1" applyBorder="1"/>
    <xf numFmtId="0" fontId="1" fillId="8" borderId="0" xfId="0" applyFont="1" applyFill="1" applyBorder="1"/>
    <xf numFmtId="43" fontId="1" fillId="3" borderId="1" xfId="42" applyFont="1" applyFill="1" applyBorder="1"/>
    <xf numFmtId="43" fontId="1" fillId="6" borderId="1" xfId="42" applyFont="1" applyFill="1" applyBorder="1"/>
    <xf numFmtId="43" fontId="1" fillId="8" borderId="1" xfId="42" applyFont="1" applyFill="1" applyBorder="1"/>
    <xf numFmtId="43" fontId="1" fillId="5" borderId="1" xfId="42" applyFont="1" applyFill="1" applyBorder="1"/>
    <xf numFmtId="14" fontId="1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23" fillId="0" borderId="21" xfId="0" applyFont="1" applyFill="1" applyBorder="1"/>
    <xf numFmtId="0" fontId="0" fillId="0" borderId="12" xfId="0" applyFill="1" applyBorder="1"/>
    <xf numFmtId="0" fontId="27" fillId="0" borderId="1" xfId="0" applyFont="1" applyFill="1" applyBorder="1"/>
    <xf numFmtId="14" fontId="1" fillId="6" borderId="23" xfId="0" applyNumberFormat="1" applyFont="1" applyFill="1" applyBorder="1" applyAlignment="1">
      <alignment horizontal="center" vertical="center"/>
    </xf>
    <xf numFmtId="0" fontId="1" fillId="6" borderId="23" xfId="0" applyFont="1" applyFill="1" applyBorder="1"/>
    <xf numFmtId="43" fontId="1" fillId="6" borderId="23" xfId="42" applyFont="1" applyFill="1" applyBorder="1"/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43" fontId="1" fillId="0" borderId="0" xfId="42" applyFont="1" applyFill="1" applyBorder="1"/>
    <xf numFmtId="0" fontId="27" fillId="0" borderId="0" xfId="0" applyFont="1" applyFill="1" applyBorder="1"/>
    <xf numFmtId="0" fontId="23" fillId="0" borderId="0" xfId="0" applyFont="1" applyFill="1" applyBorder="1"/>
    <xf numFmtId="0" fontId="27" fillId="49" borderId="1" xfId="0" applyFont="1" applyFill="1" applyBorder="1"/>
    <xf numFmtId="0" fontId="27" fillId="50" borderId="1" xfId="0" applyFont="1" applyFill="1" applyBorder="1"/>
    <xf numFmtId="0" fontId="0" fillId="0" borderId="24" xfId="0" applyFill="1" applyBorder="1"/>
    <xf numFmtId="0" fontId="0" fillId="0" borderId="24" xfId="0" applyFill="1" applyBorder="1" applyAlignment="1">
      <alignment vertical="center"/>
    </xf>
    <xf numFmtId="14" fontId="1" fillId="8" borderId="23" xfId="0" applyNumberFormat="1" applyFont="1" applyFill="1" applyBorder="1" applyAlignment="1">
      <alignment horizontal="center" vertical="center"/>
    </xf>
    <xf numFmtId="0" fontId="1" fillId="8" borderId="23" xfId="0" applyFont="1" applyFill="1" applyBorder="1"/>
    <xf numFmtId="43" fontId="1" fillId="8" borderId="23" xfId="42" applyFont="1" applyFill="1" applyBorder="1"/>
    <xf numFmtId="0" fontId="0" fillId="0" borderId="25" xfId="0" applyFill="1" applyBorder="1"/>
    <xf numFmtId="0" fontId="22" fillId="0" borderId="18" xfId="0" applyFont="1" applyBorder="1" applyAlignment="1">
      <alignment horizontal="center" vertical="center" textRotation="90" wrapText="1"/>
    </xf>
    <xf numFmtId="0" fontId="22" fillId="0" borderId="19" xfId="0" applyFont="1" applyBorder="1" applyAlignment="1">
      <alignment horizontal="center" vertical="center" textRotation="90" wrapText="1"/>
    </xf>
    <xf numFmtId="0" fontId="22" fillId="0" borderId="20" xfId="0" applyFont="1" applyBorder="1" applyAlignment="1">
      <alignment horizontal="center" vertical="center" textRotation="90" wrapText="1"/>
    </xf>
    <xf numFmtId="0" fontId="22" fillId="0" borderId="18" xfId="0" applyFont="1" applyBorder="1" applyAlignment="1">
      <alignment horizontal="center" vertical="center" textRotation="90"/>
    </xf>
    <xf numFmtId="0" fontId="22" fillId="0" borderId="19" xfId="0" applyFont="1" applyBorder="1" applyAlignment="1">
      <alignment horizontal="center" vertical="center" textRotation="90"/>
    </xf>
    <xf numFmtId="0" fontId="22" fillId="0" borderId="20" xfId="0" applyFont="1" applyBorder="1" applyAlignment="1">
      <alignment horizontal="center" vertical="center" textRotation="90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" xfId="42" builtinId="3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2"/>
  <sheetViews>
    <sheetView zoomScale="85" zoomScaleNormal="85" workbookViewId="0">
      <pane ySplit="1" topLeftCell="A260" activePane="bottomLeft" state="frozen"/>
      <selection pane="bottomLeft" activeCell="A2" sqref="A2:XFD282"/>
    </sheetView>
  </sheetViews>
  <sheetFormatPr baseColWidth="10" defaultColWidth="9" defaultRowHeight="21.75" customHeight="1" x14ac:dyDescent="0.35"/>
  <cols>
    <col min="1" max="1" width="16.1796875" style="90" bestFit="1" customWidth="1"/>
    <col min="2" max="2" width="30.26953125" style="57" bestFit="1" customWidth="1"/>
    <col min="3" max="3" width="16.1796875" style="90" bestFit="1" customWidth="1"/>
    <col min="4" max="4" width="11" style="59" bestFit="1" customWidth="1"/>
    <col min="5" max="5" width="11.36328125" style="60" bestFit="1" customWidth="1"/>
    <col min="6" max="6" width="82.7265625" style="61" bestFit="1" customWidth="1"/>
    <col min="7" max="7" width="24.26953125" style="61" bestFit="1" customWidth="1"/>
    <col min="8" max="8" width="10" style="54" bestFit="1" customWidth="1"/>
    <col min="9" max="9" width="9.26953125" style="54" bestFit="1" customWidth="1"/>
    <col min="10" max="16384" width="9" style="54"/>
  </cols>
  <sheetData>
    <row r="1" spans="1:8" ht="21.75" customHeight="1" x14ac:dyDescent="0.35">
      <c r="A1" s="89" t="s">
        <v>0</v>
      </c>
      <c r="B1" s="84" t="s">
        <v>1</v>
      </c>
      <c r="C1" s="89" t="s">
        <v>2</v>
      </c>
      <c r="D1" s="85" t="s">
        <v>3</v>
      </c>
      <c r="E1" s="84" t="s">
        <v>4</v>
      </c>
      <c r="F1" s="86" t="s">
        <v>5</v>
      </c>
      <c r="G1" s="86" t="s">
        <v>6</v>
      </c>
      <c r="H1" s="86" t="s">
        <v>7</v>
      </c>
    </row>
    <row r="2" spans="1:8" s="111" customFormat="1" ht="21.75" customHeight="1" x14ac:dyDescent="0.35">
      <c r="A2" s="108"/>
      <c r="B2" s="109"/>
      <c r="C2" s="108"/>
      <c r="D2" s="109"/>
      <c r="E2" s="109"/>
      <c r="F2" s="110"/>
      <c r="G2" s="109"/>
      <c r="H2" s="109"/>
    </row>
    <row r="3" spans="1:8" s="111" customFormat="1" ht="21.75" customHeight="1" x14ac:dyDescent="0.35">
      <c r="A3" s="108"/>
      <c r="B3" s="109"/>
      <c r="C3" s="108"/>
      <c r="D3" s="109"/>
      <c r="E3" s="109"/>
      <c r="F3" s="110"/>
      <c r="G3" s="109"/>
      <c r="H3" s="109"/>
    </row>
    <row r="4" spans="1:8" s="111" customFormat="1" ht="21.75" customHeight="1" x14ac:dyDescent="0.35">
      <c r="A4" s="108"/>
      <c r="B4" s="109"/>
      <c r="C4" s="108"/>
      <c r="D4" s="109"/>
      <c r="E4" s="109"/>
      <c r="F4" s="109"/>
      <c r="G4" s="109"/>
      <c r="H4" s="109"/>
    </row>
    <row r="5" spans="1:8" s="111" customFormat="1" ht="21.75" customHeight="1" x14ac:dyDescent="0.35">
      <c r="A5" s="108"/>
      <c r="B5" s="109"/>
      <c r="C5" s="108"/>
      <c r="D5" s="109"/>
      <c r="E5" s="109"/>
      <c r="F5" s="109"/>
      <c r="G5" s="109"/>
      <c r="H5" s="109"/>
    </row>
    <row r="6" spans="1:8" s="111" customFormat="1" ht="21.75" customHeight="1" x14ac:dyDescent="0.35">
      <c r="A6" s="108"/>
      <c r="B6" s="109"/>
      <c r="C6" s="108"/>
      <c r="D6" s="109"/>
      <c r="E6" s="109"/>
      <c r="F6" s="109"/>
      <c r="G6" s="109"/>
      <c r="H6" s="109"/>
    </row>
    <row r="7" spans="1:8" s="111" customFormat="1" ht="21.75" customHeight="1" x14ac:dyDescent="0.35">
      <c r="A7" s="108"/>
      <c r="B7" s="109"/>
      <c r="C7" s="108"/>
      <c r="D7" s="109"/>
      <c r="E7" s="109"/>
      <c r="F7" s="109"/>
      <c r="G7" s="109"/>
      <c r="H7" s="109"/>
    </row>
    <row r="8" spans="1:8" s="111" customFormat="1" ht="21.75" customHeight="1" x14ac:dyDescent="0.35">
      <c r="A8" s="108"/>
      <c r="B8" s="109"/>
      <c r="C8" s="108"/>
      <c r="D8" s="109"/>
      <c r="E8" s="109"/>
      <c r="F8" s="109"/>
      <c r="G8" s="109"/>
      <c r="H8" s="109"/>
    </row>
    <row r="9" spans="1:8" s="111" customFormat="1" ht="21.75" customHeight="1" x14ac:dyDescent="0.35">
      <c r="A9" s="108"/>
      <c r="B9" s="109"/>
      <c r="C9" s="108"/>
      <c r="D9" s="109"/>
      <c r="E9" s="109"/>
      <c r="F9" s="109"/>
      <c r="G9" s="109"/>
      <c r="H9" s="109"/>
    </row>
    <row r="10" spans="1:8" s="111" customFormat="1" ht="21.75" customHeight="1" x14ac:dyDescent="0.35">
      <c r="A10" s="108"/>
      <c r="B10" s="109"/>
      <c r="C10" s="108"/>
      <c r="D10" s="109"/>
      <c r="E10" s="109"/>
      <c r="F10" s="109"/>
      <c r="G10" s="109"/>
      <c r="H10" s="109"/>
    </row>
    <row r="11" spans="1:8" s="111" customFormat="1" ht="21.75" customHeight="1" x14ac:dyDescent="0.35">
      <c r="A11" s="108"/>
      <c r="B11" s="109"/>
      <c r="C11" s="108"/>
      <c r="D11" s="109"/>
      <c r="E11" s="109"/>
      <c r="F11" s="109"/>
      <c r="G11" s="109"/>
      <c r="H11" s="109"/>
    </row>
    <row r="12" spans="1:8" s="111" customFormat="1" ht="21.75" customHeight="1" x14ac:dyDescent="0.35">
      <c r="A12" s="108"/>
      <c r="B12" s="109"/>
      <c r="C12" s="108"/>
      <c r="D12" s="109"/>
      <c r="E12" s="109"/>
      <c r="F12" s="109"/>
      <c r="G12" s="109"/>
      <c r="H12" s="109"/>
    </row>
    <row r="13" spans="1:8" s="111" customFormat="1" ht="21.75" customHeight="1" x14ac:dyDescent="0.35">
      <c r="A13" s="108"/>
      <c r="B13" s="109"/>
      <c r="C13" s="108"/>
      <c r="D13" s="109"/>
      <c r="E13" s="109"/>
      <c r="F13" s="109"/>
      <c r="G13" s="109"/>
      <c r="H13" s="109"/>
    </row>
    <row r="14" spans="1:8" s="111" customFormat="1" ht="21.75" customHeight="1" x14ac:dyDescent="0.35">
      <c r="A14" s="108"/>
      <c r="B14" s="109"/>
      <c r="C14" s="108"/>
      <c r="D14" s="109"/>
      <c r="E14" s="109"/>
      <c r="F14" s="109"/>
      <c r="G14" s="109"/>
      <c r="H14" s="109"/>
    </row>
    <row r="15" spans="1:8" s="111" customFormat="1" ht="21.75" customHeight="1" x14ac:dyDescent="0.35">
      <c r="A15" s="108"/>
      <c r="B15" s="109"/>
      <c r="C15" s="108"/>
      <c r="D15" s="109"/>
      <c r="E15" s="109"/>
      <c r="F15" s="109"/>
      <c r="G15" s="109"/>
      <c r="H15" s="109"/>
    </row>
    <row r="16" spans="1:8" s="111" customFormat="1" ht="21.75" customHeight="1" x14ac:dyDescent="0.35">
      <c r="A16" s="108"/>
      <c r="B16" s="109"/>
      <c r="C16" s="108"/>
      <c r="D16" s="109"/>
      <c r="E16" s="109"/>
      <c r="F16" s="109"/>
      <c r="G16" s="109"/>
      <c r="H16" s="109"/>
    </row>
    <row r="17" spans="1:8" s="111" customFormat="1" ht="21.75" customHeight="1" x14ac:dyDescent="0.35">
      <c r="A17" s="108"/>
      <c r="B17" s="109"/>
      <c r="C17" s="108"/>
      <c r="D17" s="109"/>
      <c r="E17" s="109"/>
      <c r="F17" s="109"/>
      <c r="G17" s="109"/>
      <c r="H17" s="109"/>
    </row>
    <row r="18" spans="1:8" s="111" customFormat="1" ht="21.75" customHeight="1" x14ac:dyDescent="0.35">
      <c r="A18" s="108"/>
      <c r="B18" s="109"/>
      <c r="C18" s="108"/>
      <c r="D18" s="109"/>
      <c r="E18" s="109"/>
      <c r="F18" s="109"/>
      <c r="G18" s="109"/>
      <c r="H18" s="109"/>
    </row>
    <row r="19" spans="1:8" s="111" customFormat="1" ht="21.75" customHeight="1" x14ac:dyDescent="0.35">
      <c r="A19" s="108"/>
      <c r="B19" s="109"/>
      <c r="C19" s="108"/>
      <c r="D19" s="109"/>
      <c r="E19" s="109"/>
      <c r="F19" s="109"/>
      <c r="G19" s="109"/>
      <c r="H19" s="109"/>
    </row>
    <row r="20" spans="1:8" s="111" customFormat="1" ht="21.75" customHeight="1" x14ac:dyDescent="0.35">
      <c r="A20" s="108"/>
      <c r="B20" s="109"/>
      <c r="C20" s="108"/>
      <c r="D20" s="109"/>
      <c r="E20" s="109"/>
      <c r="F20" s="109"/>
      <c r="G20" s="109"/>
      <c r="H20" s="109"/>
    </row>
    <row r="21" spans="1:8" s="111" customFormat="1" ht="21.75" customHeight="1" x14ac:dyDescent="0.35">
      <c r="A21" s="108"/>
      <c r="B21" s="109"/>
      <c r="C21" s="108"/>
      <c r="D21" s="109"/>
      <c r="E21" s="109"/>
      <c r="F21" s="109"/>
      <c r="G21" s="109"/>
      <c r="H21" s="109"/>
    </row>
    <row r="22" spans="1:8" s="111" customFormat="1" ht="21.75" customHeight="1" x14ac:dyDescent="0.35">
      <c r="A22" s="108"/>
      <c r="B22" s="109"/>
      <c r="C22" s="108"/>
      <c r="D22" s="109"/>
      <c r="E22" s="109"/>
      <c r="F22" s="109"/>
      <c r="G22" s="109"/>
      <c r="H22" s="109"/>
    </row>
    <row r="23" spans="1:8" s="111" customFormat="1" ht="21.75" customHeight="1" x14ac:dyDescent="0.35">
      <c r="A23" s="108"/>
      <c r="B23" s="109"/>
      <c r="C23" s="108"/>
      <c r="D23" s="109"/>
      <c r="E23" s="109"/>
      <c r="F23" s="109"/>
      <c r="G23" s="109"/>
      <c r="H23" s="109"/>
    </row>
    <row r="24" spans="1:8" s="111" customFormat="1" ht="21.75" customHeight="1" x14ac:dyDescent="0.35">
      <c r="A24" s="108"/>
      <c r="B24" s="109"/>
      <c r="C24" s="108"/>
      <c r="D24" s="109"/>
      <c r="E24" s="109"/>
      <c r="F24" s="109"/>
      <c r="G24" s="109"/>
      <c r="H24" s="109"/>
    </row>
    <row r="25" spans="1:8" s="111" customFormat="1" ht="21.75" customHeight="1" x14ac:dyDescent="0.35">
      <c r="A25" s="108"/>
      <c r="B25" s="109"/>
      <c r="C25" s="108"/>
      <c r="D25" s="109"/>
      <c r="E25" s="109"/>
      <c r="F25" s="109"/>
      <c r="G25" s="109"/>
      <c r="H25" s="109"/>
    </row>
    <row r="26" spans="1:8" s="111" customFormat="1" ht="21.75" customHeight="1" x14ac:dyDescent="0.35">
      <c r="A26" s="108"/>
      <c r="B26" s="109"/>
      <c r="C26" s="108"/>
      <c r="D26" s="109"/>
      <c r="E26" s="109"/>
      <c r="F26" s="109"/>
      <c r="G26" s="109"/>
      <c r="H26" s="109"/>
    </row>
    <row r="27" spans="1:8" s="111" customFormat="1" ht="21.75" customHeight="1" x14ac:dyDescent="0.35">
      <c r="A27" s="108"/>
      <c r="B27" s="109"/>
      <c r="C27" s="108"/>
      <c r="D27" s="109"/>
      <c r="E27" s="109"/>
      <c r="F27" s="109"/>
      <c r="G27" s="109"/>
      <c r="H27" s="109"/>
    </row>
    <row r="28" spans="1:8" s="111" customFormat="1" ht="21.75" customHeight="1" x14ac:dyDescent="0.35">
      <c r="A28" s="108"/>
      <c r="B28" s="109"/>
      <c r="C28" s="108"/>
      <c r="D28" s="109"/>
      <c r="E28" s="109"/>
      <c r="F28" s="109"/>
      <c r="G28" s="109"/>
      <c r="H28" s="109"/>
    </row>
    <row r="29" spans="1:8" s="111" customFormat="1" ht="21.75" customHeight="1" x14ac:dyDescent="0.35">
      <c r="A29" s="108"/>
      <c r="B29" s="109"/>
      <c r="C29" s="108"/>
      <c r="D29" s="109"/>
      <c r="E29" s="109"/>
      <c r="F29" s="109"/>
      <c r="G29" s="109"/>
      <c r="H29" s="109"/>
    </row>
    <row r="30" spans="1:8" s="111" customFormat="1" ht="21.75" customHeight="1" x14ac:dyDescent="0.35">
      <c r="A30" s="108"/>
      <c r="B30" s="109"/>
      <c r="C30" s="108"/>
      <c r="D30" s="109"/>
      <c r="E30" s="109"/>
      <c r="F30" s="109"/>
      <c r="G30" s="109"/>
      <c r="H30" s="109"/>
    </row>
    <row r="31" spans="1:8" s="111" customFormat="1" ht="21.75" customHeight="1" x14ac:dyDescent="0.35">
      <c r="A31" s="108"/>
      <c r="B31" s="109"/>
      <c r="C31" s="108"/>
      <c r="D31" s="109"/>
      <c r="E31" s="109"/>
      <c r="F31" s="109"/>
      <c r="G31" s="109"/>
      <c r="H31" s="109"/>
    </row>
    <row r="32" spans="1:8" s="111" customFormat="1" ht="21.75" customHeight="1" x14ac:dyDescent="0.35">
      <c r="A32" s="108"/>
      <c r="B32" s="109"/>
      <c r="C32" s="108"/>
      <c r="D32" s="109"/>
      <c r="E32" s="109"/>
      <c r="F32" s="109"/>
      <c r="G32" s="109"/>
      <c r="H32" s="109"/>
    </row>
    <row r="33" spans="1:8" s="111" customFormat="1" ht="21.75" customHeight="1" x14ac:dyDescent="0.35">
      <c r="A33" s="108"/>
      <c r="B33" s="109"/>
      <c r="C33" s="108"/>
      <c r="D33" s="109"/>
      <c r="E33" s="109"/>
      <c r="F33" s="109"/>
      <c r="G33" s="109"/>
      <c r="H33" s="109"/>
    </row>
    <row r="34" spans="1:8" s="111" customFormat="1" ht="21.75" customHeight="1" x14ac:dyDescent="0.35">
      <c r="A34" s="108"/>
      <c r="B34" s="109"/>
      <c r="C34" s="108"/>
      <c r="D34" s="109"/>
      <c r="E34" s="109"/>
      <c r="F34" s="109"/>
      <c r="G34" s="109"/>
      <c r="H34" s="109"/>
    </row>
    <row r="35" spans="1:8" s="111" customFormat="1" ht="21.75" customHeight="1" x14ac:dyDescent="0.35">
      <c r="A35" s="108"/>
      <c r="B35" s="109"/>
      <c r="C35" s="108"/>
      <c r="D35" s="109"/>
      <c r="E35" s="109"/>
      <c r="F35" s="109"/>
      <c r="G35" s="109"/>
      <c r="H35" s="109"/>
    </row>
    <row r="36" spans="1:8" s="111" customFormat="1" ht="21.75" customHeight="1" x14ac:dyDescent="0.35">
      <c r="A36" s="108"/>
      <c r="B36" s="109"/>
      <c r="C36" s="108"/>
      <c r="D36" s="109"/>
      <c r="E36" s="109"/>
      <c r="F36" s="110"/>
      <c r="G36" s="109"/>
      <c r="H36" s="109"/>
    </row>
    <row r="37" spans="1:8" s="111" customFormat="1" ht="21.75" customHeight="1" x14ac:dyDescent="0.35">
      <c r="A37" s="108"/>
      <c r="B37" s="109"/>
      <c r="C37" s="108"/>
      <c r="D37" s="109"/>
      <c r="E37" s="109"/>
      <c r="F37" s="109"/>
      <c r="G37" s="109"/>
      <c r="H37" s="109"/>
    </row>
    <row r="38" spans="1:8" s="111" customFormat="1" ht="21.75" customHeight="1" x14ac:dyDescent="0.35">
      <c r="A38" s="108"/>
      <c r="B38" s="109"/>
      <c r="C38" s="108"/>
      <c r="D38" s="109"/>
      <c r="E38" s="109"/>
      <c r="F38" s="109"/>
      <c r="G38" s="109"/>
      <c r="H38" s="109"/>
    </row>
    <row r="39" spans="1:8" s="111" customFormat="1" ht="21.75" customHeight="1" x14ac:dyDescent="0.35">
      <c r="A39" s="108"/>
      <c r="B39" s="109"/>
      <c r="C39" s="108"/>
      <c r="D39" s="109"/>
      <c r="E39" s="109"/>
      <c r="F39" s="109"/>
      <c r="G39" s="109"/>
      <c r="H39" s="109"/>
    </row>
    <row r="40" spans="1:8" s="111" customFormat="1" ht="21.75" customHeight="1" x14ac:dyDescent="0.35">
      <c r="A40" s="108"/>
      <c r="B40" s="109"/>
      <c r="C40" s="108"/>
      <c r="D40" s="109"/>
      <c r="E40" s="109"/>
      <c r="F40" s="109"/>
      <c r="G40" s="109"/>
      <c r="H40" s="109"/>
    </row>
    <row r="41" spans="1:8" s="111" customFormat="1" ht="21.75" customHeight="1" x14ac:dyDescent="0.35">
      <c r="A41" s="108"/>
      <c r="B41" s="109"/>
      <c r="C41" s="108"/>
      <c r="D41" s="109"/>
      <c r="E41" s="109"/>
      <c r="F41" s="109"/>
      <c r="G41" s="109"/>
      <c r="H41" s="109"/>
    </row>
    <row r="42" spans="1:8" s="111" customFormat="1" ht="21.75" customHeight="1" x14ac:dyDescent="0.35">
      <c r="A42" s="108"/>
      <c r="B42" s="109"/>
      <c r="C42" s="108"/>
      <c r="D42" s="109"/>
      <c r="E42" s="109"/>
      <c r="F42" s="109"/>
      <c r="G42" s="109"/>
      <c r="H42" s="109"/>
    </row>
    <row r="43" spans="1:8" s="111" customFormat="1" ht="21.75" customHeight="1" x14ac:dyDescent="0.35">
      <c r="A43" s="108"/>
      <c r="B43" s="109"/>
      <c r="C43" s="108"/>
      <c r="D43" s="109"/>
      <c r="E43" s="109"/>
      <c r="F43" s="109"/>
      <c r="G43" s="109"/>
      <c r="H43" s="109"/>
    </row>
    <row r="44" spans="1:8" s="111" customFormat="1" ht="21.75" customHeight="1" x14ac:dyDescent="0.35">
      <c r="A44" s="108"/>
      <c r="B44" s="109"/>
      <c r="C44" s="108"/>
      <c r="D44" s="109"/>
      <c r="E44" s="109"/>
      <c r="F44" s="109"/>
      <c r="G44" s="109"/>
      <c r="H44" s="109"/>
    </row>
    <row r="45" spans="1:8" s="111" customFormat="1" ht="21.75" customHeight="1" x14ac:dyDescent="0.35">
      <c r="A45" s="108"/>
      <c r="B45" s="109"/>
      <c r="C45" s="108"/>
      <c r="D45" s="109"/>
      <c r="E45" s="109"/>
      <c r="F45" s="109"/>
      <c r="G45" s="109"/>
      <c r="H45" s="109"/>
    </row>
    <row r="46" spans="1:8" s="111" customFormat="1" ht="21.75" customHeight="1" x14ac:dyDescent="0.35">
      <c r="A46" s="108"/>
      <c r="B46" s="109"/>
      <c r="C46" s="108"/>
      <c r="D46" s="109"/>
      <c r="E46" s="109"/>
      <c r="F46" s="109"/>
      <c r="G46" s="109"/>
      <c r="H46" s="109"/>
    </row>
    <row r="47" spans="1:8" s="111" customFormat="1" ht="21.75" customHeight="1" x14ac:dyDescent="0.35">
      <c r="A47" s="108"/>
      <c r="B47" s="109"/>
      <c r="C47" s="108"/>
      <c r="D47" s="109"/>
      <c r="E47" s="109"/>
      <c r="F47" s="109"/>
      <c r="G47" s="109"/>
      <c r="H47" s="109"/>
    </row>
    <row r="48" spans="1:8" s="111" customFormat="1" ht="21.75" customHeight="1" x14ac:dyDescent="0.35">
      <c r="A48" s="108"/>
      <c r="B48" s="109"/>
      <c r="C48" s="108"/>
      <c r="D48" s="109"/>
      <c r="E48" s="109"/>
      <c r="F48" s="109"/>
      <c r="G48" s="109"/>
      <c r="H48" s="109"/>
    </row>
    <row r="49" spans="1:8" s="111" customFormat="1" ht="21.75" customHeight="1" x14ac:dyDescent="0.35">
      <c r="A49" s="108"/>
      <c r="B49" s="109"/>
      <c r="C49" s="108"/>
      <c r="D49" s="109"/>
      <c r="E49" s="109"/>
      <c r="F49" s="109"/>
      <c r="G49" s="109"/>
      <c r="H49" s="109"/>
    </row>
    <row r="50" spans="1:8" s="111" customFormat="1" ht="21.75" customHeight="1" x14ac:dyDescent="0.35">
      <c r="A50" s="108"/>
      <c r="B50" s="109"/>
      <c r="C50" s="108"/>
      <c r="D50" s="109"/>
      <c r="E50" s="109"/>
      <c r="F50" s="109"/>
      <c r="G50" s="109"/>
      <c r="H50" s="109"/>
    </row>
    <row r="51" spans="1:8" s="111" customFormat="1" ht="21.75" customHeight="1" x14ac:dyDescent="0.35">
      <c r="A51" s="108"/>
      <c r="B51" s="109"/>
      <c r="C51" s="108"/>
      <c r="D51" s="109"/>
      <c r="E51" s="109"/>
      <c r="F51" s="109"/>
      <c r="G51" s="109"/>
      <c r="H51" s="109"/>
    </row>
    <row r="52" spans="1:8" s="111" customFormat="1" ht="21.75" customHeight="1" x14ac:dyDescent="0.35">
      <c r="A52" s="108"/>
      <c r="B52" s="109"/>
      <c r="C52" s="108"/>
      <c r="D52" s="109"/>
      <c r="E52" s="109"/>
      <c r="F52" s="109"/>
      <c r="G52" s="109"/>
      <c r="H52" s="109"/>
    </row>
    <row r="53" spans="1:8" s="111" customFormat="1" ht="21.75" customHeight="1" x14ac:dyDescent="0.35">
      <c r="A53" s="108"/>
      <c r="B53" s="109"/>
      <c r="C53" s="108"/>
      <c r="D53" s="109"/>
      <c r="E53" s="109"/>
      <c r="F53" s="109"/>
      <c r="G53" s="109"/>
      <c r="H53" s="109"/>
    </row>
    <row r="54" spans="1:8" s="111" customFormat="1" ht="21.75" customHeight="1" x14ac:dyDescent="0.35">
      <c r="A54" s="108"/>
      <c r="B54" s="109"/>
      <c r="C54" s="108"/>
      <c r="D54" s="109"/>
      <c r="E54" s="109"/>
      <c r="F54" s="109"/>
      <c r="G54" s="109"/>
      <c r="H54" s="109"/>
    </row>
    <row r="55" spans="1:8" s="111" customFormat="1" ht="21.75" customHeight="1" x14ac:dyDescent="0.35">
      <c r="A55" s="108"/>
      <c r="B55" s="109"/>
      <c r="C55" s="108"/>
      <c r="D55" s="109"/>
      <c r="E55" s="109"/>
      <c r="F55" s="109"/>
      <c r="G55" s="109"/>
      <c r="H55" s="109"/>
    </row>
    <row r="56" spans="1:8" s="111" customFormat="1" ht="21.75" customHeight="1" x14ac:dyDescent="0.35">
      <c r="A56" s="108"/>
      <c r="B56" s="109"/>
      <c r="C56" s="108"/>
      <c r="D56" s="109"/>
      <c r="E56" s="109"/>
      <c r="F56" s="109"/>
      <c r="G56" s="109"/>
      <c r="H56" s="109"/>
    </row>
    <row r="57" spans="1:8" s="111" customFormat="1" ht="21.75" customHeight="1" x14ac:dyDescent="0.35">
      <c r="A57" s="108"/>
      <c r="B57" s="109"/>
      <c r="C57" s="108"/>
      <c r="D57" s="109"/>
      <c r="E57" s="109"/>
      <c r="F57" s="109"/>
      <c r="G57" s="109"/>
      <c r="H57" s="109"/>
    </row>
    <row r="58" spans="1:8" s="111" customFormat="1" ht="21.75" customHeight="1" x14ac:dyDescent="0.35">
      <c r="A58" s="108"/>
      <c r="B58" s="109"/>
      <c r="C58" s="108"/>
      <c r="D58" s="109"/>
      <c r="E58" s="109"/>
      <c r="F58" s="109"/>
      <c r="G58" s="109"/>
      <c r="H58" s="109"/>
    </row>
    <row r="59" spans="1:8" s="111" customFormat="1" ht="21.75" customHeight="1" x14ac:dyDescent="0.35">
      <c r="A59" s="108"/>
      <c r="B59" s="109"/>
      <c r="C59" s="108"/>
      <c r="D59" s="109"/>
      <c r="E59" s="109"/>
      <c r="F59" s="109"/>
      <c r="G59" s="109"/>
      <c r="H59" s="109"/>
    </row>
    <row r="60" spans="1:8" s="111" customFormat="1" ht="21.75" customHeight="1" x14ac:dyDescent="0.35">
      <c r="A60" s="108"/>
      <c r="B60" s="109"/>
      <c r="C60" s="108"/>
      <c r="D60" s="109"/>
      <c r="E60" s="109"/>
      <c r="F60" s="109"/>
      <c r="G60" s="109"/>
      <c r="H60" s="109"/>
    </row>
    <row r="61" spans="1:8" s="111" customFormat="1" ht="21.75" customHeight="1" x14ac:dyDescent="0.35">
      <c r="A61" s="108"/>
      <c r="B61" s="109"/>
      <c r="C61" s="108"/>
      <c r="D61" s="109"/>
      <c r="E61" s="109"/>
      <c r="F61" s="109"/>
      <c r="G61" s="109"/>
      <c r="H61" s="109"/>
    </row>
    <row r="62" spans="1:8" s="111" customFormat="1" ht="21.75" customHeight="1" x14ac:dyDescent="0.35">
      <c r="A62" s="108"/>
      <c r="B62" s="109"/>
      <c r="C62" s="108"/>
      <c r="D62" s="109"/>
      <c r="E62" s="109"/>
      <c r="F62" s="109"/>
      <c r="G62" s="109"/>
      <c r="H62" s="109"/>
    </row>
    <row r="63" spans="1:8" s="111" customFormat="1" ht="21.75" customHeight="1" x14ac:dyDescent="0.35">
      <c r="A63" s="108"/>
      <c r="B63" s="109"/>
      <c r="C63" s="108"/>
      <c r="D63" s="109"/>
      <c r="E63" s="109"/>
      <c r="F63" s="110"/>
      <c r="G63" s="109"/>
      <c r="H63" s="109"/>
    </row>
    <row r="64" spans="1:8" s="111" customFormat="1" ht="21.75" customHeight="1" x14ac:dyDescent="0.35">
      <c r="A64" s="108"/>
      <c r="B64" s="109"/>
      <c r="C64" s="108"/>
      <c r="D64" s="109"/>
      <c r="E64" s="109"/>
      <c r="F64" s="110"/>
      <c r="G64" s="109"/>
      <c r="H64" s="109"/>
    </row>
    <row r="65" spans="1:8" s="111" customFormat="1" ht="21.75" customHeight="1" x14ac:dyDescent="0.35">
      <c r="A65" s="108"/>
      <c r="B65" s="109"/>
      <c r="C65" s="108"/>
      <c r="D65" s="109"/>
      <c r="E65" s="109"/>
      <c r="F65" s="109"/>
      <c r="G65" s="109"/>
      <c r="H65" s="109"/>
    </row>
    <row r="66" spans="1:8" s="111" customFormat="1" ht="21.75" customHeight="1" x14ac:dyDescent="0.35">
      <c r="A66" s="108"/>
      <c r="B66" s="109"/>
      <c r="C66" s="108"/>
      <c r="D66" s="109"/>
      <c r="E66" s="109"/>
      <c r="F66" s="109"/>
      <c r="G66" s="109"/>
      <c r="H66" s="109"/>
    </row>
    <row r="67" spans="1:8" s="111" customFormat="1" ht="21.75" customHeight="1" x14ac:dyDescent="0.35">
      <c r="A67" s="108"/>
      <c r="B67" s="109"/>
      <c r="C67" s="108"/>
      <c r="D67" s="109"/>
      <c r="E67" s="109"/>
      <c r="F67" s="109"/>
      <c r="G67" s="109"/>
      <c r="H67" s="109"/>
    </row>
    <row r="68" spans="1:8" s="111" customFormat="1" ht="21.75" customHeight="1" x14ac:dyDescent="0.35">
      <c r="A68" s="108"/>
      <c r="B68" s="109"/>
      <c r="C68" s="108"/>
      <c r="D68" s="109"/>
      <c r="E68" s="109"/>
      <c r="F68" s="109"/>
      <c r="G68" s="109"/>
      <c r="H68" s="109"/>
    </row>
    <row r="69" spans="1:8" s="111" customFormat="1" ht="21.75" customHeight="1" x14ac:dyDescent="0.35">
      <c r="A69" s="108"/>
      <c r="B69" s="109"/>
      <c r="C69" s="108"/>
      <c r="D69" s="109"/>
      <c r="E69" s="109"/>
      <c r="F69" s="109"/>
      <c r="G69" s="109"/>
      <c r="H69" s="109"/>
    </row>
    <row r="70" spans="1:8" s="111" customFormat="1" ht="21.75" customHeight="1" x14ac:dyDescent="0.35">
      <c r="A70" s="108"/>
      <c r="B70" s="109"/>
      <c r="C70" s="108"/>
      <c r="D70" s="109"/>
      <c r="E70" s="109"/>
      <c r="F70" s="109"/>
      <c r="G70" s="109"/>
      <c r="H70" s="109"/>
    </row>
    <row r="71" spans="1:8" s="111" customFormat="1" ht="21.75" customHeight="1" x14ac:dyDescent="0.35">
      <c r="A71" s="108"/>
      <c r="B71" s="109"/>
      <c r="C71" s="108"/>
      <c r="D71" s="109"/>
      <c r="E71" s="109"/>
      <c r="F71" s="109"/>
      <c r="G71" s="109"/>
      <c r="H71" s="109"/>
    </row>
    <row r="72" spans="1:8" s="111" customFormat="1" ht="21.75" customHeight="1" x14ac:dyDescent="0.35">
      <c r="A72" s="108"/>
      <c r="B72" s="109"/>
      <c r="C72" s="108"/>
      <c r="D72" s="109"/>
      <c r="E72" s="109"/>
      <c r="F72" s="109"/>
      <c r="G72" s="109"/>
      <c r="H72" s="109"/>
    </row>
    <row r="73" spans="1:8" s="111" customFormat="1" ht="21.75" customHeight="1" x14ac:dyDescent="0.35">
      <c r="A73" s="108"/>
      <c r="B73" s="109"/>
      <c r="C73" s="108"/>
      <c r="D73" s="109"/>
      <c r="E73" s="109"/>
      <c r="F73" s="109"/>
      <c r="G73" s="109"/>
      <c r="H73" s="109"/>
    </row>
    <row r="74" spans="1:8" s="111" customFormat="1" ht="21.75" customHeight="1" x14ac:dyDescent="0.35">
      <c r="A74" s="108"/>
      <c r="B74" s="109"/>
      <c r="C74" s="108"/>
      <c r="D74" s="109"/>
      <c r="E74" s="109"/>
      <c r="F74" s="109"/>
      <c r="G74" s="109"/>
      <c r="H74" s="109"/>
    </row>
    <row r="75" spans="1:8" s="111" customFormat="1" ht="21.75" customHeight="1" x14ac:dyDescent="0.35">
      <c r="A75" s="108"/>
      <c r="B75" s="109"/>
      <c r="C75" s="108"/>
      <c r="D75" s="109"/>
      <c r="E75" s="109"/>
      <c r="F75" s="109"/>
      <c r="G75" s="109"/>
      <c r="H75" s="109"/>
    </row>
    <row r="76" spans="1:8" s="111" customFormat="1" ht="21.75" customHeight="1" x14ac:dyDescent="0.35">
      <c r="A76" s="108"/>
      <c r="B76" s="109"/>
      <c r="C76" s="108"/>
      <c r="D76" s="109"/>
      <c r="E76" s="109"/>
      <c r="F76" s="109"/>
      <c r="G76" s="109"/>
      <c r="H76" s="109"/>
    </row>
    <row r="77" spans="1:8" s="111" customFormat="1" ht="21.75" customHeight="1" x14ac:dyDescent="0.35">
      <c r="A77" s="108"/>
      <c r="B77" s="109"/>
      <c r="C77" s="108"/>
      <c r="D77" s="109"/>
      <c r="E77" s="109"/>
      <c r="F77" s="109"/>
      <c r="G77" s="109"/>
      <c r="H77" s="109"/>
    </row>
    <row r="78" spans="1:8" s="111" customFormat="1" ht="21.75" customHeight="1" x14ac:dyDescent="0.35">
      <c r="A78" s="108"/>
      <c r="B78" s="109"/>
      <c r="C78" s="108"/>
      <c r="D78" s="109"/>
      <c r="E78" s="109"/>
      <c r="F78" s="109"/>
      <c r="G78" s="109"/>
      <c r="H78" s="109"/>
    </row>
    <row r="79" spans="1:8" s="111" customFormat="1" ht="21.75" customHeight="1" x14ac:dyDescent="0.35">
      <c r="A79" s="108"/>
      <c r="B79" s="109"/>
      <c r="C79" s="108"/>
      <c r="D79" s="109"/>
      <c r="E79" s="109"/>
      <c r="F79" s="109"/>
      <c r="G79" s="109"/>
      <c r="H79" s="109"/>
    </row>
    <row r="80" spans="1:8" s="111" customFormat="1" ht="21.75" customHeight="1" x14ac:dyDescent="0.35">
      <c r="A80" s="108"/>
      <c r="B80" s="109"/>
      <c r="C80" s="108"/>
      <c r="D80" s="109"/>
      <c r="E80" s="109"/>
      <c r="F80" s="109"/>
      <c r="G80" s="109"/>
      <c r="H80" s="109"/>
    </row>
    <row r="81" spans="1:8" s="111" customFormat="1" ht="21.75" customHeight="1" x14ac:dyDescent="0.35">
      <c r="A81" s="108"/>
      <c r="B81" s="109"/>
      <c r="C81" s="108"/>
      <c r="D81" s="109"/>
      <c r="E81" s="109"/>
      <c r="F81" s="109"/>
      <c r="G81" s="109"/>
      <c r="H81" s="109"/>
    </row>
    <row r="82" spans="1:8" s="111" customFormat="1" ht="21.75" customHeight="1" x14ac:dyDescent="0.35">
      <c r="A82" s="108"/>
      <c r="B82" s="109"/>
      <c r="C82" s="108"/>
      <c r="D82" s="109"/>
      <c r="E82" s="109"/>
      <c r="F82" s="110"/>
      <c r="G82" s="109"/>
      <c r="H82" s="109"/>
    </row>
    <row r="83" spans="1:8" s="111" customFormat="1" ht="21.75" customHeight="1" x14ac:dyDescent="0.35">
      <c r="A83" s="108"/>
      <c r="B83" s="109"/>
      <c r="C83" s="108"/>
      <c r="D83" s="109"/>
      <c r="E83" s="109"/>
      <c r="F83" s="109"/>
      <c r="G83" s="109"/>
      <c r="H83" s="109"/>
    </row>
    <row r="84" spans="1:8" s="111" customFormat="1" ht="21.75" customHeight="1" x14ac:dyDescent="0.35">
      <c r="A84" s="108"/>
      <c r="B84" s="109"/>
      <c r="C84" s="108"/>
      <c r="D84" s="109"/>
      <c r="E84" s="109"/>
      <c r="F84" s="109"/>
      <c r="G84" s="109"/>
      <c r="H84" s="109"/>
    </row>
    <row r="85" spans="1:8" s="111" customFormat="1" ht="21.75" customHeight="1" x14ac:dyDescent="0.35">
      <c r="A85" s="108"/>
      <c r="B85" s="109"/>
      <c r="C85" s="108"/>
      <c r="D85" s="109"/>
      <c r="E85" s="109"/>
      <c r="F85" s="109"/>
      <c r="G85" s="109"/>
      <c r="H85" s="109"/>
    </row>
    <row r="86" spans="1:8" s="111" customFormat="1" ht="21.75" customHeight="1" x14ac:dyDescent="0.35">
      <c r="A86" s="108"/>
      <c r="B86" s="109"/>
      <c r="C86" s="108"/>
      <c r="D86" s="109"/>
      <c r="E86" s="109"/>
      <c r="F86" s="109"/>
      <c r="G86" s="109"/>
      <c r="H86" s="109"/>
    </row>
    <row r="87" spans="1:8" s="111" customFormat="1" ht="21.75" customHeight="1" x14ac:dyDescent="0.35">
      <c r="A87" s="108"/>
      <c r="B87" s="109"/>
      <c r="C87" s="108"/>
      <c r="D87" s="109"/>
      <c r="E87" s="109"/>
      <c r="F87" s="109"/>
      <c r="G87" s="109"/>
      <c r="H87" s="109"/>
    </row>
    <row r="88" spans="1:8" s="111" customFormat="1" ht="21.75" customHeight="1" x14ac:dyDescent="0.35">
      <c r="A88" s="108"/>
      <c r="B88" s="109"/>
      <c r="C88" s="108"/>
      <c r="D88" s="109"/>
      <c r="E88" s="109"/>
      <c r="F88" s="109"/>
      <c r="G88" s="109"/>
      <c r="H88" s="109"/>
    </row>
    <row r="89" spans="1:8" s="111" customFormat="1" ht="21.75" customHeight="1" x14ac:dyDescent="0.35">
      <c r="A89" s="108"/>
      <c r="B89" s="109"/>
      <c r="C89" s="108"/>
      <c r="D89" s="109"/>
      <c r="E89" s="109"/>
      <c r="F89" s="109"/>
      <c r="G89" s="109"/>
      <c r="H89" s="109"/>
    </row>
    <row r="90" spans="1:8" s="111" customFormat="1" ht="21.75" customHeight="1" x14ac:dyDescent="0.35">
      <c r="A90" s="108"/>
      <c r="B90" s="109"/>
      <c r="C90" s="108"/>
      <c r="D90" s="109"/>
      <c r="E90" s="109"/>
      <c r="F90" s="109"/>
      <c r="G90" s="109"/>
      <c r="H90" s="109"/>
    </row>
    <row r="91" spans="1:8" s="111" customFormat="1" ht="21.75" customHeight="1" x14ac:dyDescent="0.35">
      <c r="A91" s="108"/>
      <c r="B91" s="109"/>
      <c r="C91" s="108"/>
      <c r="D91" s="109"/>
      <c r="E91" s="109"/>
      <c r="F91" s="109"/>
      <c r="G91" s="109"/>
      <c r="H91" s="109"/>
    </row>
    <row r="92" spans="1:8" s="111" customFormat="1" ht="21.75" customHeight="1" x14ac:dyDescent="0.35">
      <c r="A92" s="108"/>
      <c r="B92" s="109"/>
      <c r="C92" s="108"/>
      <c r="D92" s="109"/>
      <c r="E92" s="109"/>
      <c r="F92" s="109"/>
      <c r="G92" s="109"/>
      <c r="H92" s="109"/>
    </row>
    <row r="93" spans="1:8" s="111" customFormat="1" ht="21.75" customHeight="1" x14ac:dyDescent="0.35">
      <c r="A93" s="108"/>
      <c r="B93" s="109"/>
      <c r="C93" s="108"/>
      <c r="D93" s="109"/>
      <c r="E93" s="109"/>
      <c r="F93" s="109"/>
      <c r="G93" s="109"/>
      <c r="H93" s="109"/>
    </row>
    <row r="94" spans="1:8" s="111" customFormat="1" ht="21.75" customHeight="1" x14ac:dyDescent="0.35">
      <c r="A94" s="108"/>
      <c r="B94" s="109"/>
      <c r="C94" s="108"/>
      <c r="D94" s="109"/>
      <c r="E94" s="109"/>
      <c r="F94" s="109"/>
      <c r="G94" s="109"/>
      <c r="H94" s="109"/>
    </row>
    <row r="95" spans="1:8" s="111" customFormat="1" ht="21.75" customHeight="1" x14ac:dyDescent="0.35">
      <c r="A95" s="108"/>
      <c r="B95" s="109"/>
      <c r="C95" s="108"/>
      <c r="D95" s="109"/>
      <c r="E95" s="109"/>
      <c r="F95" s="109"/>
      <c r="G95" s="109"/>
      <c r="H95" s="109"/>
    </row>
    <row r="96" spans="1:8" s="111" customFormat="1" ht="21.75" customHeight="1" x14ac:dyDescent="0.35">
      <c r="A96" s="108"/>
      <c r="B96" s="109"/>
      <c r="C96" s="108"/>
      <c r="D96" s="109"/>
      <c r="E96" s="109"/>
      <c r="F96" s="109"/>
      <c r="G96" s="109"/>
      <c r="H96" s="109"/>
    </row>
    <row r="97" spans="1:8" s="111" customFormat="1" ht="21.75" customHeight="1" x14ac:dyDescent="0.35">
      <c r="A97" s="108"/>
      <c r="B97" s="109"/>
      <c r="C97" s="108"/>
      <c r="D97" s="109"/>
      <c r="E97" s="109"/>
      <c r="F97" s="109"/>
      <c r="G97" s="109"/>
      <c r="H97" s="109"/>
    </row>
    <row r="98" spans="1:8" s="111" customFormat="1" ht="21.75" customHeight="1" x14ac:dyDescent="0.35">
      <c r="A98" s="108"/>
      <c r="B98" s="109"/>
      <c r="C98" s="108"/>
      <c r="D98" s="109"/>
      <c r="E98" s="109"/>
      <c r="F98" s="109"/>
      <c r="G98" s="109"/>
      <c r="H98" s="109"/>
    </row>
    <row r="99" spans="1:8" s="111" customFormat="1" ht="21.75" customHeight="1" x14ac:dyDescent="0.35">
      <c r="A99" s="108"/>
      <c r="B99" s="109"/>
      <c r="C99" s="108"/>
      <c r="D99" s="109"/>
      <c r="E99" s="109"/>
      <c r="F99" s="109"/>
      <c r="G99" s="109"/>
      <c r="H99" s="109"/>
    </row>
    <row r="100" spans="1:8" s="111" customFormat="1" ht="21.75" customHeight="1" x14ac:dyDescent="0.35">
      <c r="A100" s="108"/>
      <c r="B100" s="109"/>
      <c r="C100" s="108"/>
      <c r="D100" s="109"/>
      <c r="E100" s="109"/>
      <c r="F100" s="109"/>
      <c r="G100" s="109"/>
      <c r="H100" s="109"/>
    </row>
    <row r="101" spans="1:8" s="111" customFormat="1" ht="21.75" customHeight="1" x14ac:dyDescent="0.35">
      <c r="A101" s="108"/>
      <c r="B101" s="109"/>
      <c r="C101" s="108"/>
      <c r="D101" s="109"/>
      <c r="E101" s="109"/>
      <c r="F101" s="109"/>
      <c r="G101" s="109"/>
      <c r="H101" s="109"/>
    </row>
    <row r="102" spans="1:8" s="111" customFormat="1" ht="21.75" customHeight="1" x14ac:dyDescent="0.35">
      <c r="A102" s="108"/>
      <c r="B102" s="109"/>
      <c r="C102" s="108"/>
      <c r="D102" s="109"/>
      <c r="E102" s="109"/>
      <c r="F102" s="109"/>
      <c r="G102" s="109"/>
      <c r="H102" s="109"/>
    </row>
    <row r="103" spans="1:8" s="111" customFormat="1" ht="21.75" customHeight="1" x14ac:dyDescent="0.35">
      <c r="A103" s="108"/>
      <c r="B103" s="109"/>
      <c r="C103" s="108"/>
      <c r="D103" s="109"/>
      <c r="E103" s="109"/>
      <c r="F103" s="109"/>
      <c r="G103" s="109"/>
      <c r="H103" s="109"/>
    </row>
    <row r="104" spans="1:8" s="111" customFormat="1" ht="21.75" customHeight="1" x14ac:dyDescent="0.35">
      <c r="A104" s="108"/>
      <c r="B104" s="109"/>
      <c r="C104" s="108"/>
      <c r="D104" s="109"/>
      <c r="E104" s="109"/>
      <c r="F104" s="109"/>
      <c r="G104" s="109"/>
      <c r="H104" s="109"/>
    </row>
    <row r="105" spans="1:8" s="111" customFormat="1" ht="21.75" customHeight="1" x14ac:dyDescent="0.35">
      <c r="A105" s="108"/>
      <c r="B105" s="109"/>
      <c r="C105" s="108"/>
      <c r="D105" s="109"/>
      <c r="E105" s="109"/>
      <c r="F105" s="109"/>
      <c r="G105" s="109"/>
      <c r="H105" s="109"/>
    </row>
    <row r="106" spans="1:8" s="111" customFormat="1" ht="21.75" customHeight="1" x14ac:dyDescent="0.35">
      <c r="A106" s="108"/>
      <c r="B106" s="109"/>
      <c r="C106" s="108"/>
      <c r="D106" s="109"/>
      <c r="E106" s="109"/>
      <c r="F106" s="109"/>
      <c r="G106" s="109"/>
      <c r="H106" s="109"/>
    </row>
    <row r="107" spans="1:8" s="111" customFormat="1" ht="21.75" customHeight="1" x14ac:dyDescent="0.35">
      <c r="A107" s="108"/>
      <c r="B107" s="109"/>
      <c r="C107" s="108"/>
      <c r="D107" s="109"/>
      <c r="E107" s="109"/>
      <c r="F107" s="109"/>
      <c r="G107" s="109"/>
      <c r="H107" s="109"/>
    </row>
    <row r="108" spans="1:8" s="111" customFormat="1" ht="21.75" customHeight="1" x14ac:dyDescent="0.35">
      <c r="A108" s="108"/>
      <c r="B108" s="109"/>
      <c r="C108" s="108"/>
      <c r="D108" s="109"/>
      <c r="E108" s="109"/>
      <c r="F108" s="109"/>
      <c r="G108" s="109"/>
      <c r="H108" s="109"/>
    </row>
    <row r="109" spans="1:8" s="111" customFormat="1" ht="21.75" customHeight="1" x14ac:dyDescent="0.35">
      <c r="A109" s="108"/>
      <c r="B109" s="109"/>
      <c r="C109" s="108"/>
      <c r="D109" s="109"/>
      <c r="E109" s="109"/>
      <c r="F109" s="109"/>
      <c r="G109" s="109"/>
      <c r="H109" s="109"/>
    </row>
    <row r="110" spans="1:8" s="111" customFormat="1" ht="21.75" customHeight="1" x14ac:dyDescent="0.35">
      <c r="A110" s="108"/>
      <c r="B110" s="109"/>
      <c r="C110" s="108"/>
      <c r="D110" s="109"/>
      <c r="E110" s="109"/>
      <c r="F110" s="110"/>
      <c r="G110" s="109"/>
      <c r="H110" s="109"/>
    </row>
    <row r="111" spans="1:8" s="111" customFormat="1" ht="21.75" customHeight="1" x14ac:dyDescent="0.35">
      <c r="A111" s="108"/>
      <c r="B111" s="109"/>
      <c r="C111" s="108"/>
      <c r="D111" s="109"/>
      <c r="E111" s="109"/>
      <c r="F111" s="110"/>
      <c r="G111" s="109"/>
      <c r="H111" s="109"/>
    </row>
    <row r="112" spans="1:8" s="111" customFormat="1" ht="21.75" customHeight="1" x14ac:dyDescent="0.35">
      <c r="A112" s="108"/>
      <c r="B112" s="109"/>
      <c r="C112" s="108"/>
      <c r="D112" s="109"/>
      <c r="E112" s="109"/>
      <c r="F112" s="109"/>
      <c r="G112" s="109"/>
      <c r="H112" s="109"/>
    </row>
    <row r="113" spans="1:8" s="111" customFormat="1" ht="21.75" customHeight="1" x14ac:dyDescent="0.35">
      <c r="A113" s="108"/>
      <c r="B113" s="109"/>
      <c r="C113" s="108"/>
      <c r="D113" s="109"/>
      <c r="E113" s="109"/>
      <c r="F113" s="109"/>
      <c r="G113" s="109"/>
      <c r="H113" s="109"/>
    </row>
    <row r="114" spans="1:8" s="111" customFormat="1" ht="21.75" customHeight="1" x14ac:dyDescent="0.35">
      <c r="A114" s="108"/>
      <c r="B114" s="109"/>
      <c r="C114" s="108"/>
      <c r="D114" s="109"/>
      <c r="E114" s="109"/>
      <c r="F114" s="109"/>
      <c r="G114" s="109"/>
      <c r="H114" s="109"/>
    </row>
    <row r="115" spans="1:8" s="111" customFormat="1" ht="21.75" customHeight="1" x14ac:dyDescent="0.35">
      <c r="A115" s="108"/>
      <c r="B115" s="109"/>
      <c r="C115" s="108"/>
      <c r="D115" s="109"/>
      <c r="E115" s="109"/>
      <c r="F115" s="109"/>
      <c r="G115" s="109"/>
      <c r="H115" s="109"/>
    </row>
    <row r="116" spans="1:8" s="111" customFormat="1" ht="21.75" customHeight="1" x14ac:dyDescent="0.35">
      <c r="A116" s="108"/>
      <c r="B116" s="109"/>
      <c r="C116" s="108"/>
      <c r="D116" s="109"/>
      <c r="E116" s="109"/>
      <c r="F116" s="109"/>
      <c r="G116" s="109"/>
      <c r="H116" s="109"/>
    </row>
    <row r="117" spans="1:8" s="111" customFormat="1" ht="21.75" customHeight="1" x14ac:dyDescent="0.35">
      <c r="A117" s="108"/>
      <c r="B117" s="109"/>
      <c r="C117" s="108"/>
      <c r="D117" s="109"/>
      <c r="E117" s="109"/>
      <c r="F117" s="110"/>
      <c r="G117" s="109"/>
      <c r="H117" s="109"/>
    </row>
    <row r="118" spans="1:8" s="111" customFormat="1" ht="21.75" customHeight="1" x14ac:dyDescent="0.35">
      <c r="A118" s="108"/>
      <c r="B118" s="109"/>
      <c r="C118" s="108"/>
      <c r="D118" s="109"/>
      <c r="E118" s="109"/>
      <c r="F118" s="110"/>
      <c r="G118" s="109"/>
      <c r="H118" s="109"/>
    </row>
    <row r="119" spans="1:8" s="111" customFormat="1" ht="21.75" customHeight="1" x14ac:dyDescent="0.35">
      <c r="A119" s="108"/>
      <c r="B119" s="109"/>
      <c r="C119" s="108"/>
      <c r="D119" s="109"/>
      <c r="E119" s="109"/>
      <c r="F119" s="110"/>
      <c r="G119" s="109"/>
      <c r="H119" s="109"/>
    </row>
    <row r="120" spans="1:8" s="111" customFormat="1" ht="21.75" customHeight="1" x14ac:dyDescent="0.35">
      <c r="A120" s="108"/>
      <c r="B120" s="109"/>
      <c r="C120" s="108"/>
      <c r="D120" s="109"/>
      <c r="E120" s="109"/>
      <c r="F120" s="110"/>
      <c r="G120" s="109"/>
      <c r="H120" s="109"/>
    </row>
    <row r="121" spans="1:8" s="111" customFormat="1" ht="21.75" customHeight="1" x14ac:dyDescent="0.35">
      <c r="A121" s="108"/>
      <c r="B121" s="109"/>
      <c r="C121" s="108"/>
      <c r="D121" s="109"/>
      <c r="E121" s="109"/>
      <c r="F121" s="110"/>
      <c r="G121" s="109"/>
      <c r="H121" s="109"/>
    </row>
    <row r="122" spans="1:8" s="111" customFormat="1" ht="21.75" customHeight="1" x14ac:dyDescent="0.35">
      <c r="A122" s="108"/>
      <c r="B122" s="109"/>
      <c r="C122" s="108"/>
      <c r="D122" s="109"/>
      <c r="E122" s="109"/>
      <c r="F122" s="110"/>
      <c r="G122" s="109"/>
      <c r="H122" s="109"/>
    </row>
    <row r="123" spans="1:8" s="111" customFormat="1" ht="21.75" customHeight="1" x14ac:dyDescent="0.35">
      <c r="A123" s="108"/>
      <c r="B123" s="109"/>
      <c r="C123" s="108"/>
      <c r="D123" s="109"/>
      <c r="E123" s="109"/>
      <c r="F123" s="109"/>
      <c r="G123" s="109"/>
      <c r="H123" s="109"/>
    </row>
    <row r="124" spans="1:8" s="111" customFormat="1" ht="21.75" customHeight="1" x14ac:dyDescent="0.35">
      <c r="A124" s="108"/>
      <c r="B124" s="109"/>
      <c r="C124" s="108"/>
      <c r="D124" s="109"/>
      <c r="E124" s="109"/>
      <c r="F124" s="110"/>
      <c r="G124" s="109"/>
      <c r="H124" s="109"/>
    </row>
    <row r="125" spans="1:8" s="111" customFormat="1" ht="21.75" customHeight="1" x14ac:dyDescent="0.35">
      <c r="A125" s="108"/>
      <c r="B125" s="109"/>
      <c r="C125" s="108"/>
      <c r="D125" s="109"/>
      <c r="E125" s="109"/>
      <c r="F125" s="109"/>
      <c r="G125" s="109"/>
      <c r="H125" s="109"/>
    </row>
    <row r="126" spans="1:8" s="111" customFormat="1" ht="21.75" customHeight="1" x14ac:dyDescent="0.35">
      <c r="A126" s="108"/>
      <c r="B126" s="109"/>
      <c r="C126" s="108"/>
      <c r="D126" s="109"/>
      <c r="E126" s="109"/>
      <c r="F126" s="110"/>
      <c r="G126" s="109"/>
      <c r="H126" s="109"/>
    </row>
    <row r="127" spans="1:8" s="111" customFormat="1" ht="21.75" customHeight="1" x14ac:dyDescent="0.35">
      <c r="A127" s="108"/>
      <c r="B127" s="109"/>
      <c r="C127" s="108"/>
      <c r="D127" s="109"/>
      <c r="E127" s="109"/>
      <c r="F127" s="109"/>
      <c r="G127" s="109"/>
      <c r="H127" s="109"/>
    </row>
    <row r="128" spans="1:8" s="111" customFormat="1" ht="21.75" customHeight="1" x14ac:dyDescent="0.35">
      <c r="A128" s="108"/>
      <c r="B128" s="109"/>
      <c r="C128" s="108"/>
      <c r="D128" s="109"/>
      <c r="E128" s="109"/>
      <c r="F128" s="110"/>
      <c r="G128" s="109"/>
      <c r="H128" s="109"/>
    </row>
    <row r="129" spans="1:8" s="111" customFormat="1" ht="21.75" customHeight="1" x14ac:dyDescent="0.35">
      <c r="A129" s="108"/>
      <c r="B129" s="109"/>
      <c r="C129" s="108"/>
      <c r="D129" s="109"/>
      <c r="E129" s="109"/>
      <c r="F129" s="109"/>
      <c r="G129" s="109"/>
      <c r="H129" s="109"/>
    </row>
    <row r="130" spans="1:8" s="111" customFormat="1" ht="21.75" customHeight="1" x14ac:dyDescent="0.35">
      <c r="A130" s="108"/>
      <c r="B130" s="109"/>
      <c r="C130" s="108"/>
      <c r="D130" s="109"/>
      <c r="E130" s="109"/>
      <c r="F130" s="110"/>
      <c r="G130" s="109"/>
      <c r="H130" s="109"/>
    </row>
    <row r="131" spans="1:8" s="111" customFormat="1" ht="21.75" customHeight="1" x14ac:dyDescent="0.35">
      <c r="A131" s="108"/>
      <c r="B131" s="109"/>
      <c r="C131" s="108"/>
      <c r="D131" s="109"/>
      <c r="E131" s="109"/>
      <c r="F131" s="110"/>
      <c r="G131" s="109"/>
      <c r="H131" s="109"/>
    </row>
    <row r="132" spans="1:8" s="111" customFormat="1" ht="21.75" customHeight="1" x14ac:dyDescent="0.35">
      <c r="A132" s="108"/>
      <c r="B132" s="109"/>
      <c r="C132" s="108"/>
      <c r="D132" s="109"/>
      <c r="E132" s="109"/>
      <c r="F132" s="110"/>
      <c r="G132" s="109"/>
      <c r="H132" s="109"/>
    </row>
    <row r="133" spans="1:8" s="111" customFormat="1" ht="21.75" customHeight="1" x14ac:dyDescent="0.35">
      <c r="A133" s="108"/>
      <c r="B133" s="109"/>
      <c r="C133" s="108"/>
      <c r="D133" s="109"/>
      <c r="E133" s="109"/>
      <c r="F133" s="109"/>
      <c r="G133" s="109"/>
      <c r="H133" s="109"/>
    </row>
    <row r="134" spans="1:8" s="111" customFormat="1" ht="21.75" customHeight="1" x14ac:dyDescent="0.35">
      <c r="A134" s="108"/>
      <c r="B134" s="109"/>
      <c r="C134" s="108"/>
      <c r="D134" s="109"/>
      <c r="E134" s="109"/>
      <c r="F134" s="109"/>
      <c r="G134" s="109"/>
      <c r="H134" s="109"/>
    </row>
    <row r="135" spans="1:8" s="111" customFormat="1" ht="21.75" customHeight="1" x14ac:dyDescent="0.35">
      <c r="A135" s="108"/>
      <c r="B135" s="109"/>
      <c r="C135" s="108"/>
      <c r="D135" s="109"/>
      <c r="E135" s="109"/>
      <c r="F135" s="110"/>
      <c r="G135" s="109"/>
      <c r="H135" s="109"/>
    </row>
    <row r="136" spans="1:8" s="111" customFormat="1" ht="21.75" customHeight="1" x14ac:dyDescent="0.35">
      <c r="A136" s="108"/>
      <c r="B136" s="109"/>
      <c r="C136" s="108"/>
      <c r="D136" s="109"/>
      <c r="E136" s="109"/>
      <c r="F136" s="110"/>
      <c r="G136" s="109"/>
      <c r="H136" s="109"/>
    </row>
    <row r="137" spans="1:8" s="111" customFormat="1" ht="21.75" customHeight="1" x14ac:dyDescent="0.35">
      <c r="A137" s="108"/>
      <c r="B137" s="109"/>
      <c r="C137" s="108"/>
      <c r="D137" s="109"/>
      <c r="E137" s="109"/>
      <c r="F137" s="110"/>
      <c r="G137" s="109"/>
      <c r="H137" s="109"/>
    </row>
    <row r="138" spans="1:8" s="111" customFormat="1" ht="21.75" customHeight="1" x14ac:dyDescent="0.35">
      <c r="A138" s="108"/>
      <c r="B138" s="109"/>
      <c r="C138" s="108"/>
      <c r="D138" s="109"/>
      <c r="E138" s="109"/>
      <c r="F138" s="110"/>
      <c r="G138" s="109"/>
      <c r="H138" s="109"/>
    </row>
    <row r="139" spans="1:8" s="111" customFormat="1" ht="21.75" customHeight="1" x14ac:dyDescent="0.35">
      <c r="A139" s="108"/>
      <c r="B139" s="109"/>
      <c r="C139" s="108"/>
      <c r="D139" s="109"/>
      <c r="E139" s="109"/>
      <c r="F139" s="110"/>
      <c r="G139" s="109"/>
      <c r="H139" s="109"/>
    </row>
    <row r="140" spans="1:8" s="111" customFormat="1" ht="21.75" customHeight="1" x14ac:dyDescent="0.35">
      <c r="A140" s="108"/>
      <c r="B140" s="109"/>
      <c r="C140" s="108"/>
      <c r="D140" s="109"/>
      <c r="E140" s="109"/>
      <c r="F140" s="109"/>
      <c r="G140" s="109"/>
      <c r="H140" s="109"/>
    </row>
    <row r="141" spans="1:8" s="111" customFormat="1" ht="21.75" customHeight="1" x14ac:dyDescent="0.35">
      <c r="A141" s="108"/>
      <c r="B141" s="109"/>
      <c r="C141" s="108"/>
      <c r="D141" s="109"/>
      <c r="E141" s="109"/>
      <c r="F141" s="109"/>
      <c r="G141" s="109"/>
      <c r="H141" s="109"/>
    </row>
    <row r="142" spans="1:8" s="111" customFormat="1" ht="21.75" customHeight="1" x14ac:dyDescent="0.35">
      <c r="A142" s="108"/>
      <c r="B142" s="109"/>
      <c r="C142" s="108"/>
      <c r="D142" s="109"/>
      <c r="E142" s="109"/>
      <c r="F142" s="110"/>
      <c r="G142" s="109"/>
      <c r="H142" s="109"/>
    </row>
    <row r="143" spans="1:8" s="111" customFormat="1" ht="21.75" customHeight="1" x14ac:dyDescent="0.35">
      <c r="A143" s="108"/>
      <c r="B143" s="109"/>
      <c r="C143" s="108"/>
      <c r="D143" s="109"/>
      <c r="E143" s="109"/>
      <c r="F143" s="110"/>
      <c r="G143" s="109"/>
      <c r="H143" s="109"/>
    </row>
    <row r="144" spans="1:8" s="111" customFormat="1" ht="21.75" customHeight="1" x14ac:dyDescent="0.35">
      <c r="A144" s="108"/>
      <c r="B144" s="109"/>
      <c r="C144" s="108"/>
      <c r="D144" s="109"/>
      <c r="E144" s="109"/>
      <c r="F144" s="109"/>
      <c r="G144" s="109"/>
      <c r="H144" s="109"/>
    </row>
    <row r="145" spans="1:8" s="111" customFormat="1" ht="21.75" customHeight="1" x14ac:dyDescent="0.35">
      <c r="A145" s="108"/>
      <c r="B145" s="109"/>
      <c r="C145" s="108"/>
      <c r="D145" s="109"/>
      <c r="E145" s="109"/>
      <c r="F145" s="110"/>
      <c r="G145" s="109"/>
      <c r="H145" s="109"/>
    </row>
    <row r="146" spans="1:8" s="111" customFormat="1" ht="21.75" customHeight="1" x14ac:dyDescent="0.35">
      <c r="A146" s="108"/>
      <c r="B146" s="109"/>
      <c r="C146" s="108"/>
      <c r="D146" s="109"/>
      <c r="E146" s="109"/>
      <c r="F146" s="109"/>
      <c r="G146" s="109"/>
      <c r="H146" s="109"/>
    </row>
    <row r="147" spans="1:8" s="111" customFormat="1" ht="21.75" customHeight="1" x14ac:dyDescent="0.35">
      <c r="A147" s="108"/>
      <c r="B147" s="109"/>
      <c r="C147" s="108"/>
      <c r="D147" s="109"/>
      <c r="E147" s="109"/>
      <c r="F147" s="110"/>
      <c r="G147" s="109"/>
      <c r="H147" s="109"/>
    </row>
    <row r="148" spans="1:8" s="111" customFormat="1" ht="21.75" customHeight="1" x14ac:dyDescent="0.35">
      <c r="A148" s="108"/>
      <c r="B148" s="109"/>
      <c r="C148" s="108"/>
      <c r="D148" s="109"/>
      <c r="E148" s="109"/>
      <c r="F148" s="109"/>
      <c r="G148" s="109"/>
      <c r="H148" s="109"/>
    </row>
    <row r="149" spans="1:8" s="111" customFormat="1" ht="21.75" customHeight="1" x14ac:dyDescent="0.35">
      <c r="A149" s="108"/>
      <c r="B149" s="109"/>
      <c r="C149" s="108"/>
      <c r="D149" s="109"/>
      <c r="E149" s="109"/>
      <c r="F149" s="110"/>
      <c r="G149" s="109"/>
      <c r="H149" s="109"/>
    </row>
    <row r="150" spans="1:8" s="111" customFormat="1" ht="21.75" customHeight="1" x14ac:dyDescent="0.35">
      <c r="A150" s="108"/>
      <c r="B150" s="109"/>
      <c r="C150" s="108"/>
      <c r="D150" s="109"/>
      <c r="E150" s="109"/>
      <c r="F150" s="110"/>
      <c r="G150" s="109"/>
      <c r="H150" s="109"/>
    </row>
    <row r="151" spans="1:8" s="111" customFormat="1" ht="21.75" customHeight="1" x14ac:dyDescent="0.35">
      <c r="A151" s="108"/>
      <c r="B151" s="109"/>
      <c r="C151" s="108"/>
      <c r="D151" s="109"/>
      <c r="E151" s="109"/>
      <c r="F151" s="110"/>
      <c r="G151" s="109"/>
      <c r="H151" s="109"/>
    </row>
    <row r="152" spans="1:8" s="111" customFormat="1" ht="21.75" customHeight="1" x14ac:dyDescent="0.35">
      <c r="A152" s="108"/>
      <c r="B152" s="109"/>
      <c r="C152" s="108"/>
      <c r="D152" s="109"/>
      <c r="E152" s="109"/>
      <c r="F152" s="110"/>
      <c r="G152" s="109"/>
      <c r="H152" s="109"/>
    </row>
    <row r="153" spans="1:8" s="111" customFormat="1" ht="21.75" customHeight="1" x14ac:dyDescent="0.35">
      <c r="A153" s="108"/>
      <c r="B153" s="109"/>
      <c r="C153" s="108"/>
      <c r="D153" s="109"/>
      <c r="E153" s="109"/>
      <c r="F153" s="110"/>
      <c r="G153" s="109"/>
      <c r="H153" s="109"/>
    </row>
    <row r="154" spans="1:8" s="111" customFormat="1" ht="21.75" customHeight="1" x14ac:dyDescent="0.35">
      <c r="A154" s="108"/>
      <c r="B154" s="109"/>
      <c r="C154" s="108"/>
      <c r="D154" s="109"/>
      <c r="E154" s="109"/>
      <c r="F154" s="110"/>
      <c r="G154" s="109"/>
      <c r="H154" s="109"/>
    </row>
    <row r="155" spans="1:8" s="111" customFormat="1" ht="21.75" customHeight="1" x14ac:dyDescent="0.35">
      <c r="A155" s="108"/>
      <c r="B155" s="109"/>
      <c r="C155" s="108"/>
      <c r="D155" s="109"/>
      <c r="E155" s="109"/>
      <c r="F155" s="110"/>
      <c r="G155" s="109"/>
      <c r="H155" s="109"/>
    </row>
    <row r="156" spans="1:8" s="111" customFormat="1" ht="21.75" customHeight="1" x14ac:dyDescent="0.35">
      <c r="A156" s="108"/>
      <c r="B156" s="109"/>
      <c r="C156" s="108"/>
      <c r="D156" s="109"/>
      <c r="E156" s="109"/>
      <c r="F156" s="109"/>
      <c r="G156" s="109"/>
      <c r="H156" s="109"/>
    </row>
    <row r="157" spans="1:8" s="111" customFormat="1" ht="21.75" customHeight="1" x14ac:dyDescent="0.35">
      <c r="A157" s="108"/>
      <c r="B157" s="109"/>
      <c r="C157" s="108"/>
      <c r="D157" s="109"/>
      <c r="E157" s="109"/>
      <c r="F157" s="110"/>
      <c r="G157" s="109"/>
      <c r="H157" s="109"/>
    </row>
    <row r="158" spans="1:8" s="111" customFormat="1" ht="21.75" customHeight="1" x14ac:dyDescent="0.35">
      <c r="A158" s="108"/>
      <c r="B158" s="109"/>
      <c r="C158" s="108"/>
      <c r="D158" s="109"/>
      <c r="E158" s="109"/>
      <c r="F158" s="110"/>
      <c r="G158" s="109"/>
      <c r="H158" s="109"/>
    </row>
    <row r="159" spans="1:8" s="111" customFormat="1" ht="21.75" customHeight="1" x14ac:dyDescent="0.35">
      <c r="A159" s="108"/>
      <c r="B159" s="109"/>
      <c r="C159" s="108"/>
      <c r="D159" s="109"/>
      <c r="E159" s="109"/>
      <c r="F159" s="109"/>
      <c r="G159" s="109"/>
      <c r="H159" s="109"/>
    </row>
    <row r="160" spans="1:8" s="111" customFormat="1" ht="21.75" customHeight="1" x14ac:dyDescent="0.35">
      <c r="A160" s="108"/>
      <c r="B160" s="109"/>
      <c r="C160" s="108"/>
      <c r="D160" s="109"/>
      <c r="E160" s="109"/>
      <c r="F160" s="110"/>
      <c r="G160" s="109"/>
      <c r="H160" s="109"/>
    </row>
    <row r="161" spans="1:8" s="111" customFormat="1" ht="21.75" customHeight="1" x14ac:dyDescent="0.35">
      <c r="A161" s="108"/>
      <c r="B161" s="109"/>
      <c r="C161" s="108"/>
      <c r="D161" s="109"/>
      <c r="E161" s="109"/>
      <c r="F161" s="109"/>
      <c r="G161" s="109"/>
      <c r="H161" s="109"/>
    </row>
    <row r="162" spans="1:8" s="111" customFormat="1" ht="21.75" customHeight="1" x14ac:dyDescent="0.35">
      <c r="A162" s="108"/>
      <c r="B162" s="109"/>
      <c r="C162" s="108"/>
      <c r="D162" s="109"/>
      <c r="E162" s="109"/>
      <c r="F162" s="110"/>
      <c r="G162" s="109"/>
      <c r="H162" s="109"/>
    </row>
    <row r="163" spans="1:8" s="111" customFormat="1" ht="21.75" customHeight="1" x14ac:dyDescent="0.35">
      <c r="A163" s="108"/>
      <c r="B163" s="109"/>
      <c r="C163" s="108"/>
      <c r="D163" s="109"/>
      <c r="E163" s="109"/>
      <c r="F163" s="109"/>
      <c r="G163" s="109"/>
      <c r="H163" s="109"/>
    </row>
    <row r="164" spans="1:8" s="111" customFormat="1" ht="21.75" customHeight="1" x14ac:dyDescent="0.35">
      <c r="A164" s="108"/>
      <c r="B164" s="109"/>
      <c r="C164" s="108"/>
      <c r="D164" s="109"/>
      <c r="E164" s="109"/>
      <c r="F164" s="109"/>
      <c r="G164" s="109"/>
      <c r="H164" s="109"/>
    </row>
    <row r="165" spans="1:8" s="111" customFormat="1" ht="21.75" customHeight="1" x14ac:dyDescent="0.35">
      <c r="A165" s="108"/>
      <c r="B165" s="109"/>
      <c r="C165" s="108"/>
      <c r="D165" s="109"/>
      <c r="E165" s="109"/>
      <c r="F165" s="109"/>
      <c r="G165" s="109"/>
      <c r="H165" s="109"/>
    </row>
    <row r="166" spans="1:8" s="111" customFormat="1" ht="21.75" customHeight="1" x14ac:dyDescent="0.35">
      <c r="A166" s="108"/>
      <c r="B166" s="109"/>
      <c r="C166" s="108"/>
      <c r="D166" s="109"/>
      <c r="E166" s="109"/>
      <c r="F166" s="109"/>
      <c r="G166" s="109"/>
      <c r="H166" s="109"/>
    </row>
    <row r="167" spans="1:8" s="111" customFormat="1" ht="21.75" customHeight="1" x14ac:dyDescent="0.35">
      <c r="A167" s="108"/>
      <c r="B167" s="109"/>
      <c r="C167" s="108"/>
      <c r="D167" s="109"/>
      <c r="E167" s="109"/>
      <c r="F167" s="109"/>
      <c r="G167" s="109"/>
      <c r="H167" s="109"/>
    </row>
    <row r="168" spans="1:8" s="111" customFormat="1" ht="21.75" customHeight="1" x14ac:dyDescent="0.35">
      <c r="A168" s="108"/>
      <c r="B168" s="109"/>
      <c r="C168" s="108"/>
      <c r="D168" s="109"/>
      <c r="E168" s="109"/>
      <c r="F168" s="109"/>
      <c r="G168" s="109"/>
      <c r="H168" s="109"/>
    </row>
    <row r="169" spans="1:8" s="111" customFormat="1" ht="21.75" customHeight="1" x14ac:dyDescent="0.35">
      <c r="A169" s="108"/>
      <c r="B169" s="109"/>
      <c r="C169" s="108"/>
      <c r="D169" s="109"/>
      <c r="E169" s="109"/>
      <c r="F169" s="109"/>
      <c r="G169" s="109"/>
      <c r="H169" s="109"/>
    </row>
    <row r="170" spans="1:8" s="111" customFormat="1" ht="21.75" customHeight="1" x14ac:dyDescent="0.35">
      <c r="A170" s="108"/>
      <c r="B170" s="109"/>
      <c r="C170" s="108"/>
      <c r="D170" s="109"/>
      <c r="E170" s="109"/>
      <c r="F170" s="109"/>
      <c r="G170" s="109"/>
      <c r="H170" s="109"/>
    </row>
    <row r="171" spans="1:8" s="111" customFormat="1" ht="21.75" customHeight="1" x14ac:dyDescent="0.35">
      <c r="A171" s="108"/>
      <c r="B171" s="109"/>
      <c r="C171" s="108"/>
      <c r="D171" s="109"/>
      <c r="E171" s="109"/>
      <c r="F171" s="109"/>
      <c r="G171" s="109"/>
      <c r="H171" s="109"/>
    </row>
    <row r="172" spans="1:8" s="111" customFormat="1" ht="21.75" customHeight="1" x14ac:dyDescent="0.35">
      <c r="A172" s="108"/>
      <c r="B172" s="109"/>
      <c r="C172" s="108"/>
      <c r="D172" s="109"/>
      <c r="E172" s="109"/>
      <c r="F172" s="109"/>
      <c r="G172" s="109"/>
      <c r="H172" s="109"/>
    </row>
    <row r="173" spans="1:8" s="111" customFormat="1" ht="21.75" customHeight="1" x14ac:dyDescent="0.35">
      <c r="A173" s="108"/>
      <c r="B173" s="109"/>
      <c r="C173" s="108"/>
      <c r="D173" s="109"/>
      <c r="E173" s="109"/>
      <c r="F173" s="109"/>
      <c r="G173" s="109"/>
      <c r="H173" s="109"/>
    </row>
    <row r="174" spans="1:8" s="111" customFormat="1" ht="21.75" customHeight="1" x14ac:dyDescent="0.35">
      <c r="A174" s="108"/>
      <c r="B174" s="109"/>
      <c r="C174" s="108"/>
      <c r="D174" s="109"/>
      <c r="E174" s="109"/>
      <c r="F174" s="109"/>
      <c r="G174" s="109"/>
      <c r="H174" s="109"/>
    </row>
    <row r="175" spans="1:8" s="111" customFormat="1" ht="21.75" customHeight="1" x14ac:dyDescent="0.35">
      <c r="A175" s="108"/>
      <c r="B175" s="109"/>
      <c r="C175" s="108"/>
      <c r="D175" s="109"/>
      <c r="E175" s="109"/>
      <c r="F175" s="109"/>
      <c r="G175" s="109"/>
      <c r="H175" s="109"/>
    </row>
    <row r="176" spans="1:8" s="111" customFormat="1" ht="21.75" customHeight="1" x14ac:dyDescent="0.35">
      <c r="A176" s="108"/>
      <c r="B176" s="109"/>
      <c r="C176" s="108"/>
      <c r="D176" s="109"/>
      <c r="E176" s="109"/>
      <c r="F176" s="109"/>
      <c r="G176" s="109"/>
      <c r="H176" s="109"/>
    </row>
    <row r="177" spans="1:8" s="111" customFormat="1" ht="21.75" customHeight="1" x14ac:dyDescent="0.35">
      <c r="A177" s="108"/>
      <c r="B177" s="109"/>
      <c r="C177" s="108"/>
      <c r="D177" s="109"/>
      <c r="E177" s="109"/>
      <c r="F177" s="109"/>
      <c r="G177" s="109"/>
      <c r="H177" s="109"/>
    </row>
    <row r="178" spans="1:8" s="111" customFormat="1" ht="21.75" customHeight="1" x14ac:dyDescent="0.35">
      <c r="A178" s="108"/>
      <c r="B178" s="109"/>
      <c r="C178" s="108"/>
      <c r="D178" s="109"/>
      <c r="E178" s="109"/>
      <c r="F178" s="109"/>
      <c r="G178" s="109"/>
      <c r="H178" s="109"/>
    </row>
    <row r="179" spans="1:8" s="111" customFormat="1" ht="21.75" customHeight="1" x14ac:dyDescent="0.35">
      <c r="A179" s="108"/>
      <c r="B179" s="109"/>
      <c r="C179" s="108"/>
      <c r="D179" s="109"/>
      <c r="E179" s="109"/>
      <c r="F179" s="109"/>
      <c r="G179" s="109"/>
      <c r="H179" s="109"/>
    </row>
    <row r="180" spans="1:8" s="111" customFormat="1" ht="21.75" customHeight="1" x14ac:dyDescent="0.35">
      <c r="A180" s="108"/>
      <c r="B180" s="109"/>
      <c r="C180" s="108"/>
      <c r="D180" s="109"/>
      <c r="E180" s="109"/>
      <c r="F180" s="109"/>
      <c r="G180" s="109"/>
      <c r="H180" s="109"/>
    </row>
    <row r="181" spans="1:8" s="111" customFormat="1" ht="21.75" customHeight="1" x14ac:dyDescent="0.35">
      <c r="A181" s="108"/>
      <c r="B181" s="109"/>
      <c r="C181" s="108"/>
      <c r="D181" s="109"/>
      <c r="E181" s="109"/>
      <c r="F181" s="109"/>
      <c r="G181" s="109"/>
      <c r="H181" s="109"/>
    </row>
    <row r="182" spans="1:8" s="111" customFormat="1" ht="21.75" customHeight="1" x14ac:dyDescent="0.35">
      <c r="A182" s="108"/>
      <c r="B182" s="109"/>
      <c r="C182" s="108"/>
      <c r="D182" s="109"/>
      <c r="E182" s="109"/>
      <c r="F182" s="109"/>
      <c r="G182" s="109"/>
      <c r="H182" s="109"/>
    </row>
    <row r="183" spans="1:8" s="111" customFormat="1" ht="21.75" customHeight="1" x14ac:dyDescent="0.35">
      <c r="A183" s="108"/>
      <c r="B183" s="109"/>
      <c r="C183" s="108"/>
      <c r="D183" s="109"/>
      <c r="E183" s="109"/>
      <c r="F183" s="109"/>
      <c r="G183" s="109"/>
      <c r="H183" s="109"/>
    </row>
    <row r="184" spans="1:8" s="111" customFormat="1" ht="21.75" customHeight="1" x14ac:dyDescent="0.35">
      <c r="A184" s="108"/>
      <c r="B184" s="109"/>
      <c r="C184" s="108"/>
      <c r="D184" s="109"/>
      <c r="E184" s="109"/>
      <c r="F184" s="109"/>
      <c r="G184" s="109"/>
      <c r="H184" s="109"/>
    </row>
    <row r="185" spans="1:8" s="111" customFormat="1" ht="21.75" customHeight="1" x14ac:dyDescent="0.35">
      <c r="A185" s="108"/>
      <c r="B185" s="109"/>
      <c r="C185" s="108"/>
      <c r="D185" s="109"/>
      <c r="E185" s="109"/>
      <c r="F185" s="109"/>
      <c r="G185" s="109"/>
      <c r="H185" s="109"/>
    </row>
    <row r="186" spans="1:8" s="111" customFormat="1" ht="21.75" customHeight="1" x14ac:dyDescent="0.35">
      <c r="A186" s="108"/>
      <c r="B186" s="109"/>
      <c r="C186" s="108"/>
      <c r="D186" s="109"/>
      <c r="E186" s="109"/>
      <c r="F186" s="109"/>
      <c r="G186" s="109"/>
      <c r="H186" s="109"/>
    </row>
    <row r="187" spans="1:8" s="111" customFormat="1" ht="21.75" customHeight="1" x14ac:dyDescent="0.35">
      <c r="A187" s="108"/>
      <c r="B187" s="109"/>
      <c r="C187" s="108"/>
      <c r="D187" s="109"/>
      <c r="E187" s="109"/>
      <c r="F187" s="109"/>
      <c r="G187" s="109"/>
      <c r="H187" s="109"/>
    </row>
    <row r="188" spans="1:8" s="111" customFormat="1" ht="21.75" customHeight="1" x14ac:dyDescent="0.35">
      <c r="A188" s="108"/>
      <c r="B188" s="109"/>
      <c r="C188" s="108"/>
      <c r="D188" s="109"/>
      <c r="E188" s="109"/>
      <c r="F188" s="109"/>
      <c r="G188" s="109"/>
      <c r="H188" s="109"/>
    </row>
    <row r="189" spans="1:8" s="111" customFormat="1" ht="21.75" customHeight="1" x14ac:dyDescent="0.35">
      <c r="A189" s="108"/>
      <c r="B189" s="109"/>
      <c r="C189" s="108"/>
      <c r="D189" s="109"/>
      <c r="E189" s="109"/>
      <c r="F189" s="109"/>
      <c r="G189" s="109"/>
      <c r="H189" s="109"/>
    </row>
    <row r="190" spans="1:8" s="111" customFormat="1" ht="21.75" customHeight="1" x14ac:dyDescent="0.35">
      <c r="A190" s="108"/>
      <c r="B190" s="109"/>
      <c r="C190" s="108"/>
      <c r="D190" s="109"/>
      <c r="E190" s="109"/>
      <c r="F190" s="109"/>
      <c r="G190" s="109"/>
      <c r="H190" s="109"/>
    </row>
    <row r="191" spans="1:8" s="111" customFormat="1" ht="21.75" customHeight="1" x14ac:dyDescent="0.35">
      <c r="A191" s="108"/>
      <c r="B191" s="109"/>
      <c r="C191" s="108"/>
      <c r="D191" s="109"/>
      <c r="E191" s="109"/>
      <c r="F191" s="109"/>
      <c r="G191" s="109"/>
      <c r="H191" s="109"/>
    </row>
    <row r="192" spans="1:8" s="111" customFormat="1" ht="21.75" customHeight="1" x14ac:dyDescent="0.35">
      <c r="A192" s="108"/>
      <c r="B192" s="109"/>
      <c r="C192" s="108"/>
      <c r="D192" s="109"/>
      <c r="E192" s="109"/>
      <c r="F192" s="109"/>
      <c r="G192" s="109"/>
      <c r="H192" s="109"/>
    </row>
    <row r="193" spans="1:8" s="111" customFormat="1" ht="21.75" customHeight="1" x14ac:dyDescent="0.35">
      <c r="A193" s="108"/>
      <c r="B193" s="109"/>
      <c r="C193" s="108"/>
      <c r="D193" s="109"/>
      <c r="E193" s="109"/>
      <c r="F193" s="109"/>
      <c r="G193" s="109"/>
      <c r="H193" s="109"/>
    </row>
    <row r="194" spans="1:8" s="111" customFormat="1" ht="21.75" customHeight="1" x14ac:dyDescent="0.35">
      <c r="A194" s="108"/>
      <c r="B194" s="109"/>
      <c r="C194" s="108"/>
      <c r="D194" s="109"/>
      <c r="E194" s="109"/>
      <c r="F194" s="109"/>
      <c r="G194" s="109"/>
      <c r="H194" s="109"/>
    </row>
    <row r="195" spans="1:8" s="111" customFormat="1" ht="21.75" customHeight="1" x14ac:dyDescent="0.35">
      <c r="A195" s="108"/>
      <c r="B195" s="109"/>
      <c r="C195" s="108"/>
      <c r="D195" s="109"/>
      <c r="E195" s="109"/>
      <c r="F195" s="109"/>
      <c r="G195" s="109"/>
      <c r="H195" s="109"/>
    </row>
    <row r="196" spans="1:8" s="111" customFormat="1" ht="21.75" customHeight="1" x14ac:dyDescent="0.35">
      <c r="A196" s="108"/>
      <c r="B196" s="109"/>
      <c r="C196" s="108"/>
      <c r="D196" s="109"/>
      <c r="E196" s="109"/>
      <c r="F196" s="109"/>
      <c r="G196" s="109"/>
      <c r="H196" s="109"/>
    </row>
    <row r="197" spans="1:8" s="111" customFormat="1" ht="21.75" customHeight="1" x14ac:dyDescent="0.35">
      <c r="A197" s="108"/>
      <c r="B197" s="109"/>
      <c r="C197" s="108"/>
      <c r="D197" s="109"/>
      <c r="E197" s="109"/>
      <c r="F197" s="109"/>
      <c r="G197" s="109"/>
      <c r="H197" s="109"/>
    </row>
    <row r="198" spans="1:8" s="111" customFormat="1" ht="21.75" customHeight="1" x14ac:dyDescent="0.35">
      <c r="A198" s="108"/>
      <c r="B198" s="109"/>
      <c r="C198" s="108"/>
      <c r="D198" s="109"/>
      <c r="E198" s="109"/>
      <c r="F198" s="109"/>
      <c r="G198" s="109"/>
      <c r="H198" s="109"/>
    </row>
    <row r="199" spans="1:8" s="111" customFormat="1" ht="21.75" customHeight="1" x14ac:dyDescent="0.35">
      <c r="A199" s="108"/>
      <c r="B199" s="109"/>
      <c r="C199" s="108"/>
      <c r="D199" s="109"/>
      <c r="E199" s="109"/>
      <c r="F199" s="110"/>
      <c r="G199" s="109"/>
      <c r="H199" s="109"/>
    </row>
    <row r="200" spans="1:8" s="111" customFormat="1" ht="21.75" customHeight="1" x14ac:dyDescent="0.35">
      <c r="A200" s="108"/>
      <c r="B200" s="109"/>
      <c r="C200" s="108"/>
      <c r="D200" s="109"/>
      <c r="E200" s="109"/>
      <c r="F200" s="110"/>
      <c r="G200" s="109"/>
      <c r="H200" s="109"/>
    </row>
    <row r="201" spans="1:8" s="111" customFormat="1" ht="21.75" customHeight="1" x14ac:dyDescent="0.35">
      <c r="A201" s="108"/>
      <c r="B201" s="109"/>
      <c r="C201" s="108"/>
      <c r="D201" s="109"/>
      <c r="E201" s="109"/>
      <c r="F201" s="110"/>
      <c r="G201" s="109"/>
      <c r="H201" s="109"/>
    </row>
    <row r="202" spans="1:8" s="111" customFormat="1" ht="21.75" customHeight="1" x14ac:dyDescent="0.35">
      <c r="A202" s="108"/>
      <c r="B202" s="109"/>
      <c r="C202" s="108"/>
      <c r="D202" s="109"/>
      <c r="E202" s="109"/>
      <c r="F202" s="110"/>
      <c r="G202" s="109"/>
      <c r="H202" s="109"/>
    </row>
    <row r="203" spans="1:8" s="111" customFormat="1" ht="21.75" customHeight="1" x14ac:dyDescent="0.35">
      <c r="A203" s="108"/>
      <c r="B203" s="109"/>
      <c r="C203" s="108"/>
      <c r="D203" s="109"/>
      <c r="E203" s="109"/>
      <c r="F203" s="110"/>
      <c r="G203" s="109"/>
      <c r="H203" s="109"/>
    </row>
    <row r="204" spans="1:8" s="111" customFormat="1" ht="21.75" customHeight="1" x14ac:dyDescent="0.35">
      <c r="A204" s="108"/>
      <c r="B204" s="109"/>
      <c r="C204" s="108"/>
      <c r="D204" s="109"/>
      <c r="E204" s="109"/>
      <c r="F204" s="110"/>
      <c r="G204" s="109"/>
      <c r="H204" s="109"/>
    </row>
    <row r="205" spans="1:8" s="111" customFormat="1" ht="21.75" customHeight="1" x14ac:dyDescent="0.35">
      <c r="A205" s="108"/>
      <c r="B205" s="109"/>
      <c r="C205" s="108"/>
      <c r="D205" s="109"/>
      <c r="E205" s="109"/>
      <c r="F205" s="110"/>
      <c r="G205" s="109"/>
      <c r="H205" s="109"/>
    </row>
    <row r="206" spans="1:8" s="111" customFormat="1" ht="21.75" customHeight="1" x14ac:dyDescent="0.35">
      <c r="A206" s="108"/>
      <c r="B206" s="109"/>
      <c r="C206" s="108"/>
      <c r="D206" s="109"/>
      <c r="E206" s="109"/>
      <c r="F206" s="110"/>
      <c r="G206" s="109"/>
      <c r="H206" s="109"/>
    </row>
    <row r="207" spans="1:8" s="111" customFormat="1" ht="21.75" customHeight="1" x14ac:dyDescent="0.35">
      <c r="A207" s="108"/>
      <c r="B207" s="109"/>
      <c r="C207" s="108"/>
      <c r="D207" s="109"/>
      <c r="E207" s="109"/>
      <c r="F207" s="110"/>
      <c r="G207" s="109"/>
      <c r="H207" s="109"/>
    </row>
    <row r="208" spans="1:8" s="111" customFormat="1" ht="21.75" customHeight="1" x14ac:dyDescent="0.35">
      <c r="A208" s="108"/>
      <c r="B208" s="109"/>
      <c r="C208" s="108"/>
      <c r="D208" s="109"/>
      <c r="E208" s="109"/>
      <c r="F208" s="110"/>
      <c r="G208" s="109"/>
      <c r="H208" s="109"/>
    </row>
    <row r="209" spans="1:8" s="111" customFormat="1" ht="21.75" customHeight="1" x14ac:dyDescent="0.35">
      <c r="A209" s="108"/>
      <c r="B209" s="109"/>
      <c r="C209" s="108"/>
      <c r="D209" s="109"/>
      <c r="E209" s="109"/>
      <c r="F209" s="110"/>
      <c r="G209" s="109"/>
      <c r="H209" s="109"/>
    </row>
    <row r="210" spans="1:8" s="111" customFormat="1" ht="21.75" customHeight="1" x14ac:dyDescent="0.35">
      <c r="A210" s="108"/>
      <c r="B210" s="109"/>
      <c r="C210" s="108"/>
      <c r="D210" s="109"/>
      <c r="E210" s="109"/>
      <c r="F210" s="110"/>
      <c r="G210" s="109"/>
      <c r="H210" s="109"/>
    </row>
    <row r="211" spans="1:8" s="111" customFormat="1" ht="21.75" customHeight="1" x14ac:dyDescent="0.35">
      <c r="A211" s="108"/>
      <c r="B211" s="109"/>
      <c r="C211" s="108"/>
      <c r="D211" s="109"/>
      <c r="E211" s="109"/>
      <c r="F211" s="110"/>
      <c r="G211" s="109"/>
      <c r="H211" s="109"/>
    </row>
    <row r="212" spans="1:8" s="111" customFormat="1" ht="21.75" customHeight="1" x14ac:dyDescent="0.35">
      <c r="A212" s="108"/>
      <c r="B212" s="109"/>
      <c r="C212" s="108"/>
      <c r="D212" s="109"/>
      <c r="E212" s="109"/>
      <c r="F212" s="110"/>
      <c r="G212" s="109"/>
      <c r="H212" s="109"/>
    </row>
    <row r="213" spans="1:8" s="111" customFormat="1" ht="21.75" customHeight="1" x14ac:dyDescent="0.35">
      <c r="A213" s="108"/>
      <c r="B213" s="109"/>
      <c r="C213" s="108"/>
      <c r="D213" s="109"/>
      <c r="E213" s="109"/>
      <c r="F213" s="110"/>
      <c r="G213" s="109"/>
      <c r="H213" s="109"/>
    </row>
    <row r="214" spans="1:8" s="111" customFormat="1" ht="21.75" customHeight="1" x14ac:dyDescent="0.35">
      <c r="A214" s="108"/>
      <c r="B214" s="109"/>
      <c r="C214" s="108"/>
      <c r="D214" s="109"/>
      <c r="E214" s="109"/>
      <c r="F214" s="110"/>
      <c r="G214" s="109"/>
      <c r="H214" s="109"/>
    </row>
    <row r="215" spans="1:8" s="111" customFormat="1" ht="21.75" customHeight="1" x14ac:dyDescent="0.35">
      <c r="A215" s="108"/>
      <c r="B215" s="109"/>
      <c r="C215" s="108"/>
      <c r="D215" s="109"/>
      <c r="E215" s="109"/>
      <c r="F215" s="110"/>
      <c r="G215" s="109"/>
      <c r="H215" s="109"/>
    </row>
    <row r="216" spans="1:8" s="111" customFormat="1" ht="21.75" customHeight="1" x14ac:dyDescent="0.35">
      <c r="A216" s="108"/>
      <c r="B216" s="109"/>
      <c r="C216" s="108"/>
      <c r="D216" s="109"/>
      <c r="E216" s="109"/>
      <c r="F216" s="110"/>
      <c r="G216" s="109"/>
      <c r="H216" s="109"/>
    </row>
    <row r="217" spans="1:8" s="111" customFormat="1" ht="21.75" customHeight="1" x14ac:dyDescent="0.35">
      <c r="A217" s="108"/>
      <c r="B217" s="109"/>
      <c r="C217" s="108"/>
      <c r="D217" s="109"/>
      <c r="E217" s="109"/>
      <c r="F217" s="110"/>
      <c r="G217" s="109"/>
      <c r="H217" s="109"/>
    </row>
    <row r="218" spans="1:8" s="111" customFormat="1" ht="21.75" customHeight="1" x14ac:dyDescent="0.35">
      <c r="A218" s="108"/>
      <c r="B218" s="109"/>
      <c r="C218" s="108"/>
      <c r="D218" s="109"/>
      <c r="E218" s="109"/>
      <c r="F218" s="110"/>
      <c r="G218" s="109"/>
      <c r="H218" s="109"/>
    </row>
    <row r="219" spans="1:8" s="111" customFormat="1" ht="21.75" customHeight="1" x14ac:dyDescent="0.35">
      <c r="A219" s="108"/>
      <c r="B219" s="109"/>
      <c r="C219" s="108"/>
      <c r="D219" s="109"/>
      <c r="E219" s="109"/>
      <c r="F219" s="110"/>
      <c r="G219" s="109"/>
      <c r="H219" s="109"/>
    </row>
    <row r="220" spans="1:8" s="111" customFormat="1" ht="21.75" customHeight="1" x14ac:dyDescent="0.35">
      <c r="A220" s="108"/>
      <c r="B220" s="109"/>
      <c r="C220" s="108"/>
      <c r="D220" s="109"/>
      <c r="E220" s="109"/>
      <c r="F220" s="110"/>
      <c r="G220" s="109"/>
      <c r="H220" s="109"/>
    </row>
    <row r="221" spans="1:8" s="111" customFormat="1" ht="21.75" customHeight="1" x14ac:dyDescent="0.35">
      <c r="A221" s="108"/>
      <c r="B221" s="109"/>
      <c r="C221" s="108"/>
      <c r="D221" s="109"/>
      <c r="E221" s="109"/>
      <c r="F221" s="110"/>
      <c r="G221" s="109"/>
      <c r="H221" s="109"/>
    </row>
    <row r="222" spans="1:8" s="111" customFormat="1" ht="21.75" customHeight="1" x14ac:dyDescent="0.35">
      <c r="A222" s="108"/>
      <c r="B222" s="109"/>
      <c r="C222" s="108"/>
      <c r="D222" s="109"/>
      <c r="E222" s="109"/>
      <c r="F222" s="110"/>
      <c r="G222" s="109"/>
      <c r="H222" s="109"/>
    </row>
    <row r="223" spans="1:8" s="111" customFormat="1" ht="21.75" customHeight="1" x14ac:dyDescent="0.35">
      <c r="A223" s="108"/>
      <c r="B223" s="109"/>
      <c r="C223" s="108"/>
      <c r="D223" s="109"/>
      <c r="E223" s="109"/>
      <c r="F223" s="110"/>
      <c r="G223" s="109"/>
      <c r="H223" s="109"/>
    </row>
    <row r="224" spans="1:8" s="111" customFormat="1" ht="21.75" customHeight="1" x14ac:dyDescent="0.35">
      <c r="A224" s="108"/>
      <c r="B224" s="109"/>
      <c r="C224" s="108"/>
      <c r="D224" s="109"/>
      <c r="E224" s="109"/>
      <c r="F224" s="110"/>
      <c r="G224" s="109"/>
      <c r="H224" s="109"/>
    </row>
    <row r="225" spans="1:8" s="111" customFormat="1" ht="21.75" customHeight="1" x14ac:dyDescent="0.35">
      <c r="A225" s="108"/>
      <c r="B225" s="109"/>
      <c r="C225" s="108"/>
      <c r="D225" s="109"/>
      <c r="E225" s="109"/>
      <c r="F225" s="110"/>
      <c r="G225" s="109"/>
      <c r="H225" s="109"/>
    </row>
    <row r="226" spans="1:8" s="111" customFormat="1" ht="21.75" customHeight="1" x14ac:dyDescent="0.35">
      <c r="A226" s="108"/>
      <c r="B226" s="109"/>
      <c r="C226" s="108"/>
      <c r="D226" s="109"/>
      <c r="E226" s="109"/>
      <c r="F226" s="110"/>
      <c r="G226" s="109"/>
      <c r="H226" s="109"/>
    </row>
    <row r="227" spans="1:8" s="111" customFormat="1" ht="21.75" customHeight="1" x14ac:dyDescent="0.35">
      <c r="A227" s="108"/>
      <c r="B227" s="109"/>
      <c r="C227" s="108"/>
      <c r="D227" s="109"/>
      <c r="E227" s="109"/>
      <c r="F227" s="110"/>
      <c r="G227" s="109"/>
      <c r="H227" s="109"/>
    </row>
    <row r="228" spans="1:8" s="111" customFormat="1" ht="21.75" customHeight="1" x14ac:dyDescent="0.35">
      <c r="A228" s="108"/>
      <c r="B228" s="109"/>
      <c r="C228" s="108"/>
      <c r="D228" s="109"/>
      <c r="E228" s="109"/>
      <c r="F228" s="110"/>
      <c r="G228" s="109"/>
      <c r="H228" s="109"/>
    </row>
    <row r="229" spans="1:8" s="111" customFormat="1" ht="21.75" customHeight="1" x14ac:dyDescent="0.35">
      <c r="A229" s="108"/>
      <c r="B229" s="109"/>
      <c r="C229" s="108"/>
      <c r="D229" s="109"/>
      <c r="E229" s="109"/>
      <c r="F229" s="110"/>
      <c r="G229" s="109"/>
      <c r="H229" s="109"/>
    </row>
    <row r="230" spans="1:8" s="111" customFormat="1" ht="21.75" customHeight="1" x14ac:dyDescent="0.35">
      <c r="A230" s="108"/>
      <c r="B230" s="109"/>
      <c r="C230" s="108"/>
      <c r="D230" s="109"/>
      <c r="E230" s="109"/>
      <c r="F230" s="110"/>
      <c r="G230" s="109"/>
      <c r="H230" s="109"/>
    </row>
    <row r="231" spans="1:8" s="111" customFormat="1" ht="21.75" customHeight="1" x14ac:dyDescent="0.35">
      <c r="A231" s="108"/>
      <c r="B231" s="109"/>
      <c r="C231" s="108"/>
      <c r="D231" s="109"/>
      <c r="E231" s="109"/>
      <c r="F231" s="110"/>
      <c r="G231" s="109"/>
      <c r="H231" s="109"/>
    </row>
    <row r="232" spans="1:8" s="111" customFormat="1" ht="21.75" customHeight="1" x14ac:dyDescent="0.35">
      <c r="A232" s="108"/>
      <c r="B232" s="109"/>
      <c r="C232" s="108"/>
      <c r="D232" s="109"/>
      <c r="E232" s="109"/>
      <c r="F232" s="110"/>
      <c r="G232" s="109"/>
      <c r="H232" s="109"/>
    </row>
    <row r="233" spans="1:8" s="111" customFormat="1" ht="21.75" customHeight="1" x14ac:dyDescent="0.35">
      <c r="A233" s="108"/>
      <c r="B233" s="109"/>
      <c r="C233" s="108"/>
      <c r="D233" s="109"/>
      <c r="E233" s="109"/>
      <c r="F233" s="110"/>
      <c r="G233" s="109"/>
      <c r="H233" s="109"/>
    </row>
    <row r="234" spans="1:8" s="111" customFormat="1" ht="21.75" customHeight="1" x14ac:dyDescent="0.35">
      <c r="A234" s="108"/>
      <c r="B234" s="109"/>
      <c r="C234" s="108"/>
      <c r="D234" s="109"/>
      <c r="E234" s="109"/>
      <c r="F234" s="110"/>
      <c r="G234" s="109"/>
      <c r="H234" s="109"/>
    </row>
    <row r="235" spans="1:8" s="111" customFormat="1" ht="21.75" customHeight="1" x14ac:dyDescent="0.35">
      <c r="A235" s="108"/>
      <c r="B235" s="109"/>
      <c r="C235" s="108"/>
      <c r="D235" s="109"/>
      <c r="E235" s="109"/>
      <c r="F235" s="109"/>
      <c r="G235" s="109"/>
      <c r="H235" s="109"/>
    </row>
    <row r="236" spans="1:8" s="111" customFormat="1" ht="21.75" customHeight="1" x14ac:dyDescent="0.35">
      <c r="A236" s="108"/>
      <c r="B236" s="109"/>
      <c r="C236" s="108"/>
      <c r="D236" s="109"/>
      <c r="E236" s="109"/>
      <c r="F236" s="110"/>
      <c r="G236" s="109"/>
      <c r="H236" s="109"/>
    </row>
    <row r="237" spans="1:8" s="111" customFormat="1" ht="21.75" customHeight="1" x14ac:dyDescent="0.35">
      <c r="A237" s="108"/>
      <c r="B237" s="109"/>
      <c r="C237" s="108"/>
      <c r="D237" s="109"/>
      <c r="E237" s="109"/>
      <c r="F237" s="109"/>
      <c r="G237" s="109"/>
      <c r="H237" s="109"/>
    </row>
    <row r="238" spans="1:8" s="111" customFormat="1" ht="21.75" customHeight="1" x14ac:dyDescent="0.35">
      <c r="A238" s="108"/>
      <c r="B238" s="109"/>
      <c r="C238" s="108"/>
      <c r="D238" s="109"/>
      <c r="E238" s="109"/>
      <c r="F238" s="110"/>
      <c r="G238" s="109"/>
      <c r="H238" s="109"/>
    </row>
    <row r="239" spans="1:8" s="111" customFormat="1" ht="21.75" customHeight="1" x14ac:dyDescent="0.35">
      <c r="A239" s="108"/>
      <c r="B239" s="109"/>
      <c r="C239" s="108"/>
      <c r="D239" s="109"/>
      <c r="E239" s="109"/>
      <c r="F239" s="109"/>
      <c r="G239" s="109"/>
      <c r="H239" s="109"/>
    </row>
    <row r="240" spans="1:8" s="111" customFormat="1" ht="21.75" customHeight="1" x14ac:dyDescent="0.35">
      <c r="A240" s="108"/>
      <c r="B240" s="109"/>
      <c r="C240" s="108"/>
      <c r="D240" s="109"/>
      <c r="E240" s="109"/>
      <c r="F240" s="109"/>
      <c r="G240" s="109"/>
      <c r="H240" s="109"/>
    </row>
    <row r="241" spans="1:8" s="111" customFormat="1" ht="21.75" customHeight="1" x14ac:dyDescent="0.35">
      <c r="A241" s="108"/>
      <c r="B241" s="109"/>
      <c r="C241" s="108"/>
      <c r="D241" s="109"/>
      <c r="E241" s="109"/>
      <c r="F241" s="110"/>
      <c r="G241" s="109"/>
      <c r="H241" s="109"/>
    </row>
    <row r="242" spans="1:8" s="111" customFormat="1" ht="21.75" customHeight="1" x14ac:dyDescent="0.35">
      <c r="A242" s="108"/>
      <c r="B242" s="109"/>
      <c r="C242" s="108"/>
      <c r="D242" s="109"/>
      <c r="E242" s="109"/>
      <c r="F242" s="109"/>
      <c r="G242" s="109"/>
      <c r="H242" s="109"/>
    </row>
    <row r="243" spans="1:8" s="111" customFormat="1" ht="21.75" customHeight="1" x14ac:dyDescent="0.35">
      <c r="A243" s="108"/>
      <c r="B243" s="109"/>
      <c r="C243" s="108"/>
      <c r="D243" s="109"/>
      <c r="E243" s="109"/>
      <c r="F243" s="110"/>
      <c r="G243" s="109"/>
      <c r="H243" s="109"/>
    </row>
    <row r="244" spans="1:8" s="111" customFormat="1" ht="21.75" customHeight="1" x14ac:dyDescent="0.35">
      <c r="A244" s="108"/>
      <c r="B244" s="109"/>
      <c r="C244" s="108"/>
      <c r="D244" s="109"/>
      <c r="E244" s="109"/>
      <c r="F244" s="110"/>
      <c r="G244" s="109"/>
      <c r="H244" s="109"/>
    </row>
    <row r="245" spans="1:8" s="111" customFormat="1" ht="21.75" customHeight="1" x14ac:dyDescent="0.35">
      <c r="A245" s="108"/>
      <c r="B245" s="109"/>
      <c r="C245" s="108"/>
      <c r="D245" s="109"/>
      <c r="E245" s="109"/>
      <c r="F245" s="109"/>
      <c r="G245" s="109"/>
      <c r="H245" s="109"/>
    </row>
    <row r="246" spans="1:8" s="111" customFormat="1" ht="21.75" customHeight="1" x14ac:dyDescent="0.35">
      <c r="A246" s="108"/>
      <c r="B246" s="109"/>
      <c r="C246" s="108"/>
      <c r="D246" s="109"/>
      <c r="E246" s="109"/>
      <c r="F246" s="110"/>
      <c r="G246" s="109"/>
      <c r="H246" s="109"/>
    </row>
    <row r="247" spans="1:8" s="111" customFormat="1" ht="21.75" customHeight="1" x14ac:dyDescent="0.35">
      <c r="A247" s="108"/>
      <c r="B247" s="109"/>
      <c r="C247" s="108"/>
      <c r="D247" s="109"/>
      <c r="E247" s="109"/>
      <c r="F247" s="109"/>
      <c r="G247" s="109"/>
      <c r="H247" s="109"/>
    </row>
    <row r="248" spans="1:8" s="111" customFormat="1" ht="21.75" customHeight="1" x14ac:dyDescent="0.35">
      <c r="A248" s="108"/>
      <c r="B248" s="109"/>
      <c r="C248" s="108"/>
      <c r="D248" s="109"/>
      <c r="E248" s="109"/>
      <c r="F248" s="110"/>
      <c r="G248" s="109"/>
      <c r="H248" s="109"/>
    </row>
    <row r="249" spans="1:8" s="111" customFormat="1" ht="21.75" customHeight="1" x14ac:dyDescent="0.35">
      <c r="A249" s="108"/>
      <c r="B249" s="109"/>
      <c r="C249" s="108"/>
      <c r="D249" s="109"/>
      <c r="E249" s="109"/>
      <c r="F249" s="109"/>
      <c r="G249" s="109"/>
      <c r="H249" s="109"/>
    </row>
    <row r="250" spans="1:8" s="111" customFormat="1" ht="21.75" customHeight="1" x14ac:dyDescent="0.35">
      <c r="A250" s="108"/>
      <c r="B250" s="109"/>
      <c r="C250" s="108"/>
      <c r="D250" s="109"/>
      <c r="E250" s="109"/>
      <c r="F250" s="110"/>
      <c r="G250" s="109"/>
      <c r="H250" s="109"/>
    </row>
    <row r="251" spans="1:8" s="111" customFormat="1" ht="21.75" customHeight="1" x14ac:dyDescent="0.35">
      <c r="A251" s="108"/>
      <c r="B251" s="109"/>
      <c r="C251" s="108"/>
      <c r="D251" s="109"/>
      <c r="E251" s="109"/>
      <c r="F251" s="109"/>
      <c r="G251" s="109"/>
      <c r="H251" s="109"/>
    </row>
    <row r="252" spans="1:8" s="111" customFormat="1" ht="21.75" customHeight="1" x14ac:dyDescent="0.35">
      <c r="A252" s="108"/>
      <c r="B252" s="109"/>
      <c r="C252" s="108"/>
      <c r="D252" s="109"/>
      <c r="E252" s="109"/>
      <c r="F252" s="110"/>
      <c r="G252" s="109"/>
      <c r="H252" s="109"/>
    </row>
    <row r="253" spans="1:8" s="111" customFormat="1" ht="21.75" customHeight="1" x14ac:dyDescent="0.35">
      <c r="A253" s="108"/>
      <c r="B253" s="109"/>
      <c r="C253" s="108"/>
      <c r="D253" s="109"/>
      <c r="E253" s="109"/>
      <c r="F253" s="110"/>
      <c r="G253" s="109"/>
      <c r="H253" s="109"/>
    </row>
    <row r="254" spans="1:8" s="111" customFormat="1" ht="21.75" customHeight="1" x14ac:dyDescent="0.35">
      <c r="A254" s="108"/>
      <c r="B254" s="109"/>
      <c r="C254" s="108"/>
      <c r="D254" s="109"/>
      <c r="E254" s="109"/>
      <c r="F254" s="109"/>
      <c r="G254" s="109"/>
      <c r="H254" s="109"/>
    </row>
    <row r="255" spans="1:8" s="111" customFormat="1" ht="21.75" customHeight="1" x14ac:dyDescent="0.35">
      <c r="A255" s="108"/>
      <c r="B255" s="109"/>
      <c r="C255" s="108"/>
      <c r="D255" s="109"/>
      <c r="E255" s="109"/>
      <c r="F255" s="109"/>
      <c r="G255" s="109"/>
      <c r="H255" s="109"/>
    </row>
    <row r="256" spans="1:8" s="111" customFormat="1" ht="21.75" customHeight="1" x14ac:dyDescent="0.35">
      <c r="A256" s="108"/>
      <c r="B256" s="109"/>
      <c r="C256" s="108"/>
      <c r="D256" s="109"/>
      <c r="E256" s="109"/>
      <c r="F256" s="109"/>
      <c r="G256" s="109"/>
      <c r="H256" s="109"/>
    </row>
    <row r="257" spans="1:8" s="111" customFormat="1" ht="21.75" customHeight="1" x14ac:dyDescent="0.35">
      <c r="A257" s="108"/>
      <c r="B257" s="109"/>
      <c r="C257" s="108"/>
      <c r="D257" s="109"/>
      <c r="E257" s="109"/>
      <c r="F257" s="109"/>
      <c r="G257" s="109"/>
      <c r="H257" s="109"/>
    </row>
    <row r="258" spans="1:8" s="111" customFormat="1" ht="21.75" customHeight="1" x14ac:dyDescent="0.35">
      <c r="A258" s="108"/>
      <c r="B258" s="109"/>
      <c r="C258" s="108"/>
      <c r="D258" s="109"/>
      <c r="E258" s="109"/>
      <c r="F258" s="109"/>
      <c r="G258" s="109"/>
      <c r="H258" s="109"/>
    </row>
    <row r="259" spans="1:8" s="111" customFormat="1" ht="21.75" customHeight="1" x14ac:dyDescent="0.35">
      <c r="A259" s="108"/>
      <c r="B259" s="109"/>
      <c r="C259" s="108"/>
      <c r="D259" s="109"/>
      <c r="E259" s="109"/>
      <c r="F259" s="109"/>
      <c r="G259" s="109"/>
      <c r="H259" s="109"/>
    </row>
    <row r="260" spans="1:8" s="111" customFormat="1" ht="21.75" customHeight="1" x14ac:dyDescent="0.35">
      <c r="A260" s="108"/>
      <c r="B260" s="109"/>
      <c r="C260" s="108"/>
      <c r="D260" s="109"/>
      <c r="E260" s="109"/>
      <c r="F260" s="110"/>
      <c r="G260" s="109"/>
      <c r="H260" s="109"/>
    </row>
    <row r="261" spans="1:8" s="111" customFormat="1" ht="21.75" customHeight="1" x14ac:dyDescent="0.35">
      <c r="A261" s="108"/>
      <c r="B261" s="109"/>
      <c r="C261" s="108"/>
      <c r="D261" s="109"/>
      <c r="E261" s="109"/>
      <c r="F261" s="110"/>
      <c r="G261" s="109"/>
      <c r="H261" s="109"/>
    </row>
    <row r="262" spans="1:8" s="111" customFormat="1" ht="21.75" customHeight="1" x14ac:dyDescent="0.35">
      <c r="A262" s="108"/>
      <c r="B262" s="109"/>
      <c r="C262" s="108"/>
      <c r="D262" s="109"/>
      <c r="E262" s="109"/>
      <c r="F262" s="110"/>
      <c r="G262" s="109"/>
      <c r="H262" s="109"/>
    </row>
    <row r="263" spans="1:8" s="111" customFormat="1" ht="21.75" customHeight="1" x14ac:dyDescent="0.35">
      <c r="A263" s="108"/>
      <c r="B263" s="109"/>
      <c r="C263" s="108"/>
      <c r="D263" s="109"/>
      <c r="E263" s="109"/>
      <c r="F263" s="110"/>
      <c r="G263" s="109"/>
      <c r="H263" s="109"/>
    </row>
    <row r="264" spans="1:8" s="111" customFormat="1" ht="21.75" customHeight="1" x14ac:dyDescent="0.35">
      <c r="A264" s="108"/>
      <c r="B264" s="109"/>
      <c r="C264" s="108"/>
      <c r="D264" s="109"/>
      <c r="E264" s="109"/>
      <c r="F264" s="110"/>
      <c r="G264" s="109"/>
      <c r="H264" s="109"/>
    </row>
    <row r="265" spans="1:8" s="111" customFormat="1" ht="21.75" customHeight="1" x14ac:dyDescent="0.35">
      <c r="A265" s="108"/>
      <c r="B265" s="109"/>
      <c r="C265" s="108"/>
      <c r="D265" s="109"/>
      <c r="E265" s="109"/>
      <c r="F265" s="109"/>
      <c r="G265" s="109"/>
      <c r="H265" s="109"/>
    </row>
    <row r="266" spans="1:8" s="111" customFormat="1" ht="21.75" customHeight="1" x14ac:dyDescent="0.35">
      <c r="A266" s="108"/>
      <c r="B266" s="109"/>
      <c r="C266" s="108"/>
      <c r="D266" s="109"/>
      <c r="E266" s="109"/>
      <c r="F266" s="110"/>
      <c r="G266" s="109"/>
      <c r="H266" s="109"/>
    </row>
    <row r="267" spans="1:8" s="111" customFormat="1" ht="21.75" customHeight="1" x14ac:dyDescent="0.35">
      <c r="A267" s="108"/>
      <c r="B267" s="109"/>
      <c r="C267" s="108"/>
      <c r="D267" s="109"/>
      <c r="E267" s="109"/>
      <c r="F267" s="109"/>
      <c r="G267" s="109"/>
      <c r="H267" s="109"/>
    </row>
    <row r="268" spans="1:8" s="111" customFormat="1" ht="21.75" customHeight="1" x14ac:dyDescent="0.35">
      <c r="A268" s="108"/>
      <c r="B268" s="109"/>
      <c r="C268" s="108"/>
      <c r="D268" s="109"/>
      <c r="E268" s="109"/>
      <c r="F268" s="110"/>
      <c r="G268" s="109"/>
      <c r="H268" s="109"/>
    </row>
    <row r="269" spans="1:8" s="111" customFormat="1" ht="21.75" customHeight="1" x14ac:dyDescent="0.35">
      <c r="A269" s="108"/>
      <c r="B269" s="109"/>
      <c r="C269" s="108"/>
      <c r="D269" s="109"/>
      <c r="E269" s="109"/>
      <c r="F269" s="109"/>
      <c r="G269" s="109"/>
      <c r="H269" s="109"/>
    </row>
    <row r="270" spans="1:8" s="111" customFormat="1" ht="21.75" customHeight="1" x14ac:dyDescent="0.35">
      <c r="A270" s="108"/>
      <c r="B270" s="109"/>
      <c r="C270" s="108"/>
      <c r="D270" s="109"/>
      <c r="E270" s="109"/>
      <c r="F270" s="110"/>
      <c r="G270" s="109"/>
      <c r="H270" s="109"/>
    </row>
    <row r="271" spans="1:8" s="111" customFormat="1" ht="21.75" customHeight="1" x14ac:dyDescent="0.35">
      <c r="A271" s="108"/>
      <c r="B271" s="109"/>
      <c r="C271" s="108"/>
      <c r="D271" s="109"/>
      <c r="E271" s="109"/>
      <c r="F271" s="109"/>
      <c r="G271" s="109"/>
      <c r="H271" s="109"/>
    </row>
    <row r="272" spans="1:8" s="111" customFormat="1" ht="21.75" customHeight="1" x14ac:dyDescent="0.35">
      <c r="A272" s="108"/>
      <c r="B272" s="109"/>
      <c r="C272" s="108"/>
      <c r="D272" s="109"/>
      <c r="E272" s="109"/>
      <c r="F272" s="109"/>
      <c r="G272" s="109"/>
      <c r="H272" s="109"/>
    </row>
    <row r="273" spans="1:8" s="111" customFormat="1" ht="21.75" customHeight="1" x14ac:dyDescent="0.35">
      <c r="A273" s="108"/>
      <c r="B273" s="109"/>
      <c r="C273" s="108"/>
      <c r="D273" s="109"/>
      <c r="E273" s="109"/>
      <c r="F273" s="109"/>
      <c r="G273" s="109"/>
      <c r="H273" s="109"/>
    </row>
    <row r="274" spans="1:8" s="111" customFormat="1" ht="21.75" customHeight="1" x14ac:dyDescent="0.35">
      <c r="A274" s="108"/>
      <c r="B274" s="109"/>
      <c r="C274" s="108"/>
      <c r="D274" s="109"/>
      <c r="E274" s="109"/>
      <c r="F274" s="109"/>
      <c r="G274" s="109"/>
      <c r="H274" s="109"/>
    </row>
    <row r="275" spans="1:8" s="111" customFormat="1" ht="21.75" customHeight="1" x14ac:dyDescent="0.35">
      <c r="A275" s="108"/>
      <c r="B275" s="109"/>
      <c r="C275" s="108"/>
      <c r="D275" s="109"/>
      <c r="E275" s="109"/>
      <c r="F275" s="110"/>
      <c r="G275" s="109"/>
      <c r="H275" s="109"/>
    </row>
    <row r="276" spans="1:8" s="111" customFormat="1" ht="21.75" customHeight="1" x14ac:dyDescent="0.35">
      <c r="A276" s="108"/>
      <c r="B276" s="109"/>
      <c r="C276" s="108"/>
      <c r="D276" s="109"/>
      <c r="E276" s="109"/>
      <c r="F276" s="109"/>
      <c r="G276" s="109"/>
      <c r="H276" s="109"/>
    </row>
    <row r="277" spans="1:8" s="111" customFormat="1" ht="21.75" customHeight="1" x14ac:dyDescent="0.35">
      <c r="A277" s="108"/>
      <c r="B277" s="109"/>
      <c r="C277" s="108"/>
      <c r="D277" s="109"/>
      <c r="E277" s="109"/>
      <c r="F277" s="110"/>
      <c r="G277" s="109"/>
      <c r="H277" s="109"/>
    </row>
    <row r="278" spans="1:8" s="111" customFormat="1" ht="21.75" customHeight="1" x14ac:dyDescent="0.35">
      <c r="A278" s="108"/>
      <c r="B278" s="109"/>
      <c r="C278" s="108"/>
      <c r="D278" s="109"/>
      <c r="E278" s="109"/>
      <c r="F278" s="109"/>
      <c r="G278" s="109"/>
      <c r="H278" s="109"/>
    </row>
    <row r="279" spans="1:8" s="111" customFormat="1" ht="21.75" customHeight="1" x14ac:dyDescent="0.35">
      <c r="A279" s="108"/>
      <c r="B279" s="109"/>
      <c r="C279" s="108"/>
      <c r="D279" s="109"/>
      <c r="E279" s="109"/>
      <c r="F279" s="110"/>
      <c r="G279" s="109"/>
      <c r="H279" s="109"/>
    </row>
    <row r="280" spans="1:8" s="111" customFormat="1" ht="21.75" customHeight="1" x14ac:dyDescent="0.35">
      <c r="A280" s="108"/>
      <c r="B280" s="109"/>
      <c r="C280" s="108"/>
      <c r="D280" s="109"/>
      <c r="E280" s="109"/>
      <c r="F280" s="110"/>
      <c r="G280" s="109"/>
      <c r="H280" s="109"/>
    </row>
    <row r="281" spans="1:8" s="111" customFormat="1" ht="21.75" customHeight="1" x14ac:dyDescent="0.35">
      <c r="A281" s="108"/>
      <c r="B281" s="109"/>
      <c r="C281" s="108"/>
      <c r="D281" s="109"/>
      <c r="E281" s="109"/>
      <c r="F281" s="110"/>
      <c r="G281" s="109"/>
      <c r="H281" s="109"/>
    </row>
    <row r="282" spans="1:8" s="111" customFormat="1" ht="21.75" customHeight="1" x14ac:dyDescent="0.35">
      <c r="A282" s="108"/>
      <c r="B282" s="109"/>
      <c r="C282" s="108"/>
      <c r="D282" s="109"/>
      <c r="E282" s="109"/>
      <c r="F282" s="110"/>
      <c r="G282" s="109"/>
      <c r="H282" s="109"/>
    </row>
  </sheetData>
  <autoFilter ref="A1:H282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zoomScaleNormal="100" workbookViewId="0">
      <pane ySplit="1" topLeftCell="A2" activePane="bottomLeft" state="frozen"/>
      <selection pane="bottomLeft" activeCell="A2" sqref="A2"/>
    </sheetView>
  </sheetViews>
  <sheetFormatPr baseColWidth="10" defaultColWidth="11.26953125" defaultRowHeight="14.5" x14ac:dyDescent="0.35"/>
  <cols>
    <col min="1" max="1" width="10.7265625" style="62" bestFit="1" customWidth="1"/>
    <col min="2" max="2" width="42" style="53" bestFit="1" customWidth="1"/>
    <col min="3" max="3" width="10.81640625" style="52" bestFit="1" customWidth="1"/>
    <col min="4" max="4" width="9.81640625" style="53" bestFit="1" customWidth="1"/>
    <col min="5" max="5" width="10.36328125" style="55" bestFit="1" customWidth="1"/>
    <col min="6" max="6" width="92.81640625" style="58" bestFit="1" customWidth="1"/>
    <col min="7" max="7" width="17.36328125" style="53" bestFit="1" customWidth="1"/>
    <col min="8" max="8" width="9.26953125" style="53" bestFit="1" customWidth="1"/>
    <col min="9" max="9" width="38" style="53" bestFit="1" customWidth="1"/>
    <col min="10" max="16384" width="11.26953125" style="53"/>
  </cols>
  <sheetData>
    <row r="1" spans="1:8" customForma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6" t="s">
        <v>5</v>
      </c>
      <c r="G1" s="36" t="s">
        <v>6</v>
      </c>
      <c r="H1" s="36" t="s">
        <v>7</v>
      </c>
    </row>
    <row r="2" spans="1:8" x14ac:dyDescent="0.35">
      <c r="A2" s="108"/>
      <c r="B2" s="109"/>
      <c r="C2" s="108"/>
      <c r="D2" s="109"/>
      <c r="E2" s="109"/>
      <c r="F2" s="110"/>
      <c r="G2" s="109"/>
      <c r="H2" s="109"/>
    </row>
    <row r="3" spans="1:8" x14ac:dyDescent="0.35">
      <c r="A3" s="108"/>
      <c r="B3" s="109"/>
      <c r="C3" s="108"/>
      <c r="D3" s="109"/>
      <c r="E3" s="109"/>
      <c r="F3" s="110"/>
      <c r="G3" s="109"/>
      <c r="H3" s="109"/>
    </row>
    <row r="4" spans="1:8" x14ac:dyDescent="0.35">
      <c r="A4" s="108"/>
      <c r="B4" s="109"/>
      <c r="C4" s="108"/>
      <c r="D4" s="109"/>
      <c r="E4" s="109"/>
      <c r="F4" s="109"/>
      <c r="G4" s="109"/>
      <c r="H4" s="109"/>
    </row>
    <row r="5" spans="1:8" x14ac:dyDescent="0.35">
      <c r="A5" s="108"/>
      <c r="B5" s="109"/>
      <c r="C5" s="108"/>
      <c r="D5" s="109"/>
      <c r="E5" s="109"/>
      <c r="F5" s="109"/>
      <c r="G5" s="109"/>
      <c r="H5" s="109"/>
    </row>
    <row r="6" spans="1:8" x14ac:dyDescent="0.35">
      <c r="A6" s="108"/>
      <c r="B6" s="109"/>
      <c r="C6" s="108"/>
      <c r="D6" s="109"/>
      <c r="E6" s="109"/>
      <c r="F6" s="109"/>
      <c r="G6" s="109"/>
      <c r="H6" s="109"/>
    </row>
    <row r="7" spans="1:8" s="56" customFormat="1" x14ac:dyDescent="0.35">
      <c r="A7" s="108"/>
      <c r="B7" s="109"/>
      <c r="C7" s="108"/>
      <c r="D7" s="109"/>
      <c r="E7" s="109"/>
      <c r="F7" s="109"/>
      <c r="G7" s="109"/>
      <c r="H7" s="109"/>
    </row>
    <row r="8" spans="1:8" x14ac:dyDescent="0.35">
      <c r="A8" s="108"/>
      <c r="B8" s="109"/>
      <c r="C8" s="108"/>
      <c r="D8" s="109"/>
      <c r="E8" s="109"/>
      <c r="F8" s="110"/>
      <c r="G8" s="109"/>
      <c r="H8" s="109"/>
    </row>
    <row r="9" spans="1:8" x14ac:dyDescent="0.35">
      <c r="A9" s="108"/>
      <c r="B9" s="109"/>
      <c r="C9" s="108"/>
      <c r="D9" s="109"/>
      <c r="E9" s="109"/>
      <c r="F9" s="109"/>
      <c r="G9" s="109"/>
      <c r="H9" s="109"/>
    </row>
    <row r="10" spans="1:8" x14ac:dyDescent="0.35">
      <c r="A10" s="108"/>
      <c r="B10" s="109"/>
      <c r="C10" s="108"/>
      <c r="D10" s="109"/>
      <c r="E10" s="109"/>
      <c r="F10" s="109"/>
      <c r="G10" s="109"/>
      <c r="H10" s="109"/>
    </row>
    <row r="11" spans="1:8" x14ac:dyDescent="0.35">
      <c r="A11" s="108"/>
      <c r="B11" s="109"/>
      <c r="C11" s="108"/>
      <c r="D11" s="109"/>
      <c r="E11" s="109"/>
      <c r="F11" s="109"/>
      <c r="G11" s="109"/>
      <c r="H11" s="109"/>
    </row>
    <row r="12" spans="1:8" x14ac:dyDescent="0.35">
      <c r="A12" s="108"/>
      <c r="B12" s="109"/>
      <c r="C12" s="108"/>
      <c r="D12" s="109"/>
      <c r="E12" s="109"/>
      <c r="F12" s="109"/>
      <c r="G12" s="109"/>
      <c r="H12" s="109"/>
    </row>
    <row r="13" spans="1:8" x14ac:dyDescent="0.35">
      <c r="A13" s="108"/>
      <c r="B13" s="109"/>
      <c r="C13" s="108"/>
      <c r="D13" s="109"/>
      <c r="E13" s="109"/>
      <c r="F13" s="109"/>
      <c r="G13" s="109"/>
      <c r="H13" s="109"/>
    </row>
    <row r="14" spans="1:8" x14ac:dyDescent="0.35">
      <c r="A14" s="108"/>
      <c r="B14" s="109"/>
      <c r="C14" s="108"/>
      <c r="D14" s="109"/>
      <c r="E14" s="109"/>
      <c r="F14" s="109"/>
      <c r="G14" s="109"/>
      <c r="H14" s="109"/>
    </row>
    <row r="15" spans="1:8" s="56" customFormat="1" x14ac:dyDescent="0.35">
      <c r="A15" s="108"/>
      <c r="B15" s="109"/>
      <c r="C15" s="108"/>
      <c r="D15" s="109"/>
      <c r="E15" s="109"/>
      <c r="F15" s="109"/>
      <c r="G15" s="109"/>
      <c r="H15" s="109"/>
    </row>
    <row r="16" spans="1:8" s="56" customFormat="1" x14ac:dyDescent="0.35">
      <c r="A16" s="108"/>
      <c r="B16" s="109"/>
      <c r="C16" s="108"/>
      <c r="D16" s="109"/>
      <c r="E16" s="109"/>
      <c r="F16" s="110"/>
      <c r="G16" s="109"/>
      <c r="H16" s="109"/>
    </row>
    <row r="17" spans="1:8" s="56" customFormat="1" x14ac:dyDescent="0.35">
      <c r="A17" s="108"/>
      <c r="B17" s="109"/>
      <c r="C17" s="108"/>
      <c r="D17" s="109"/>
      <c r="E17" s="109"/>
      <c r="F17" s="109"/>
      <c r="G17" s="109"/>
      <c r="H17" s="109"/>
    </row>
    <row r="18" spans="1:8" s="56" customFormat="1" x14ac:dyDescent="0.35">
      <c r="A18" s="108"/>
      <c r="B18" s="109"/>
      <c r="C18" s="108"/>
      <c r="D18" s="109"/>
      <c r="E18" s="109"/>
      <c r="F18" s="109"/>
      <c r="G18" s="109"/>
      <c r="H18" s="109"/>
    </row>
    <row r="19" spans="1:8" s="56" customFormat="1" x14ac:dyDescent="0.35">
      <c r="A19" s="108"/>
      <c r="B19" s="109"/>
      <c r="C19" s="108"/>
      <c r="D19" s="109"/>
      <c r="E19" s="109"/>
      <c r="F19" s="109"/>
      <c r="G19" s="109"/>
      <c r="H19" s="109"/>
    </row>
    <row r="20" spans="1:8" s="56" customFormat="1" x14ac:dyDescent="0.35">
      <c r="A20" s="108"/>
      <c r="B20" s="109"/>
      <c r="C20" s="108"/>
      <c r="D20" s="109"/>
      <c r="E20" s="109"/>
      <c r="F20" s="109"/>
      <c r="G20" s="109"/>
      <c r="H20" s="109"/>
    </row>
    <row r="21" spans="1:8" s="56" customFormat="1" x14ac:dyDescent="0.35">
      <c r="A21" s="108"/>
      <c r="B21" s="109"/>
      <c r="C21" s="108"/>
      <c r="D21" s="109"/>
      <c r="E21" s="109"/>
      <c r="F21" s="109"/>
      <c r="G21" s="109"/>
      <c r="H21" s="109"/>
    </row>
    <row r="22" spans="1:8" x14ac:dyDescent="0.35">
      <c r="A22" s="108"/>
      <c r="B22" s="109"/>
      <c r="C22" s="108"/>
      <c r="D22" s="109"/>
      <c r="E22" s="109"/>
      <c r="F22" s="109"/>
      <c r="G22" s="109"/>
      <c r="H22" s="109"/>
    </row>
    <row r="23" spans="1:8" s="56" customFormat="1" x14ac:dyDescent="0.35">
      <c r="A23" s="108"/>
      <c r="B23" s="109"/>
      <c r="C23" s="108"/>
      <c r="D23" s="109"/>
      <c r="E23" s="109"/>
      <c r="F23" s="109"/>
      <c r="G23" s="112"/>
      <c r="H23" s="109"/>
    </row>
    <row r="24" spans="1:8" s="56" customFormat="1" x14ac:dyDescent="0.35">
      <c r="A24" s="108"/>
      <c r="B24" s="109"/>
      <c r="C24" s="108"/>
      <c r="D24" s="109"/>
      <c r="E24" s="109"/>
      <c r="F24" s="109"/>
      <c r="G24" s="109"/>
      <c r="H24" s="109"/>
    </row>
    <row r="25" spans="1:8" x14ac:dyDescent="0.35">
      <c r="A25" s="108"/>
      <c r="B25" s="109"/>
      <c r="C25" s="108"/>
      <c r="D25" s="109"/>
      <c r="E25" s="109"/>
      <c r="F25" s="109"/>
      <c r="G25" s="112"/>
      <c r="H25" s="109"/>
    </row>
    <row r="26" spans="1:8" x14ac:dyDescent="0.35">
      <c r="A26" s="108"/>
      <c r="B26" s="109"/>
      <c r="C26" s="108"/>
      <c r="D26" s="109"/>
      <c r="E26" s="109"/>
      <c r="F26" s="109"/>
      <c r="G26" s="112"/>
      <c r="H26" s="109"/>
    </row>
    <row r="27" spans="1:8" x14ac:dyDescent="0.35">
      <c r="A27" s="108"/>
      <c r="B27" s="109"/>
      <c r="C27" s="108"/>
      <c r="D27" s="109"/>
      <c r="E27" s="109"/>
      <c r="F27" s="109"/>
      <c r="G27" s="112"/>
      <c r="H27" s="109"/>
    </row>
    <row r="28" spans="1:8" x14ac:dyDescent="0.35">
      <c r="A28" s="108"/>
      <c r="B28" s="109"/>
      <c r="C28" s="108"/>
      <c r="D28" s="109"/>
      <c r="E28" s="109"/>
      <c r="F28" s="109"/>
      <c r="G28" s="112"/>
      <c r="H28" s="109"/>
    </row>
    <row r="29" spans="1:8" x14ac:dyDescent="0.35">
      <c r="A29" s="108"/>
      <c r="B29" s="109"/>
      <c r="C29" s="108"/>
      <c r="D29" s="109"/>
      <c r="E29" s="109"/>
      <c r="F29" s="109"/>
      <c r="G29" s="109"/>
      <c r="H29" s="109"/>
    </row>
    <row r="30" spans="1:8" x14ac:dyDescent="0.35">
      <c r="A30" s="108"/>
      <c r="B30" s="109"/>
      <c r="C30" s="108"/>
      <c r="D30" s="109"/>
      <c r="E30" s="109"/>
      <c r="F30" s="109"/>
      <c r="G30" s="112"/>
      <c r="H30" s="109"/>
    </row>
    <row r="31" spans="1:8" x14ac:dyDescent="0.35">
      <c r="A31" s="108"/>
      <c r="B31" s="109"/>
      <c r="C31" s="108"/>
      <c r="D31" s="109"/>
      <c r="E31" s="109"/>
      <c r="F31" s="109"/>
      <c r="G31" s="112"/>
      <c r="H31" s="109"/>
    </row>
    <row r="32" spans="1:8" x14ac:dyDescent="0.35">
      <c r="A32" s="108"/>
      <c r="B32" s="109"/>
      <c r="C32" s="108"/>
      <c r="D32" s="109"/>
      <c r="E32" s="109"/>
      <c r="F32" s="109"/>
      <c r="G32" s="112"/>
      <c r="H32" s="109"/>
    </row>
    <row r="33" spans="1:8" x14ac:dyDescent="0.35">
      <c r="A33" s="108"/>
      <c r="B33" s="109"/>
      <c r="C33" s="108"/>
      <c r="D33" s="109"/>
      <c r="E33" s="109"/>
      <c r="F33" s="109"/>
      <c r="G33" s="112"/>
      <c r="H33" s="109"/>
    </row>
    <row r="34" spans="1:8" x14ac:dyDescent="0.35">
      <c r="A34" s="108"/>
      <c r="B34" s="109"/>
      <c r="C34" s="108"/>
      <c r="D34" s="109"/>
      <c r="E34" s="109"/>
      <c r="F34" s="109"/>
      <c r="G34" s="112"/>
      <c r="H34" s="109"/>
    </row>
    <row r="35" spans="1:8" x14ac:dyDescent="0.35">
      <c r="A35" s="108"/>
      <c r="B35" s="109"/>
      <c r="C35" s="108"/>
      <c r="D35" s="109"/>
      <c r="E35" s="109"/>
      <c r="F35" s="109"/>
      <c r="G35" s="112"/>
      <c r="H35" s="109"/>
    </row>
    <row r="36" spans="1:8" x14ac:dyDescent="0.35">
      <c r="A36" s="108"/>
      <c r="B36" s="109"/>
      <c r="C36" s="108"/>
      <c r="D36" s="109"/>
      <c r="E36" s="109"/>
      <c r="F36" s="109"/>
      <c r="G36" s="112"/>
      <c r="H36" s="109"/>
    </row>
    <row r="37" spans="1:8" x14ac:dyDescent="0.35">
      <c r="A37" s="108"/>
      <c r="B37" s="109"/>
      <c r="C37" s="108"/>
      <c r="D37" s="109"/>
      <c r="E37" s="109"/>
      <c r="F37" s="109"/>
      <c r="G37" s="109"/>
      <c r="H37" s="109"/>
    </row>
    <row r="38" spans="1:8" x14ac:dyDescent="0.35">
      <c r="A38" s="108"/>
      <c r="B38" s="109"/>
      <c r="C38" s="108"/>
      <c r="D38" s="109"/>
      <c r="E38" s="109"/>
      <c r="F38" s="109"/>
      <c r="G38" s="112"/>
      <c r="H38" s="109"/>
    </row>
    <row r="39" spans="1:8" x14ac:dyDescent="0.35">
      <c r="A39" s="108"/>
      <c r="B39" s="109"/>
      <c r="C39" s="108"/>
      <c r="D39" s="109"/>
      <c r="E39" s="109"/>
      <c r="F39" s="109"/>
      <c r="G39" s="112"/>
      <c r="H39" s="109"/>
    </row>
    <row r="40" spans="1:8" x14ac:dyDescent="0.35">
      <c r="A40" s="108"/>
      <c r="B40" s="109"/>
      <c r="C40" s="108"/>
      <c r="D40" s="109"/>
      <c r="E40" s="109"/>
      <c r="F40" s="109"/>
      <c r="G40" s="112"/>
      <c r="H40" s="109"/>
    </row>
    <row r="41" spans="1:8" x14ac:dyDescent="0.35">
      <c r="A41" s="108"/>
      <c r="B41" s="109"/>
      <c r="C41" s="108"/>
      <c r="D41" s="109"/>
      <c r="E41" s="109"/>
      <c r="F41" s="109"/>
      <c r="G41" s="112"/>
      <c r="H41" s="109"/>
    </row>
    <row r="42" spans="1:8" x14ac:dyDescent="0.35">
      <c r="A42" s="108"/>
      <c r="B42" s="109"/>
      <c r="C42" s="108"/>
      <c r="D42" s="109"/>
      <c r="E42" s="109"/>
      <c r="F42" s="109"/>
      <c r="G42" s="112"/>
      <c r="H42" s="109"/>
    </row>
    <row r="43" spans="1:8" x14ac:dyDescent="0.35">
      <c r="A43" s="108"/>
      <c r="B43" s="109"/>
      <c r="C43" s="108"/>
      <c r="D43" s="109"/>
      <c r="E43" s="109"/>
      <c r="F43" s="109"/>
      <c r="G43" s="112"/>
      <c r="H43" s="109"/>
    </row>
    <row r="44" spans="1:8" x14ac:dyDescent="0.35">
      <c r="A44" s="108"/>
      <c r="B44" s="109"/>
      <c r="C44" s="108"/>
      <c r="D44" s="109"/>
      <c r="E44" s="109"/>
      <c r="F44" s="109"/>
      <c r="G44" s="112"/>
      <c r="H44" s="109"/>
    </row>
    <row r="45" spans="1:8" x14ac:dyDescent="0.35">
      <c r="A45" s="108"/>
      <c r="B45" s="109"/>
      <c r="C45" s="108"/>
      <c r="D45" s="109"/>
      <c r="E45" s="109"/>
      <c r="F45" s="109"/>
      <c r="G45" s="109"/>
      <c r="H45" s="109"/>
    </row>
    <row r="46" spans="1:8" x14ac:dyDescent="0.35">
      <c r="A46" s="108"/>
      <c r="B46" s="109"/>
      <c r="C46" s="108"/>
      <c r="D46" s="109"/>
      <c r="E46" s="109"/>
      <c r="F46" s="109"/>
      <c r="G46" s="112"/>
      <c r="H46" s="109"/>
    </row>
    <row r="47" spans="1:8" x14ac:dyDescent="0.35">
      <c r="A47" s="108"/>
      <c r="B47" s="109"/>
      <c r="C47" s="108"/>
      <c r="D47" s="109"/>
      <c r="E47" s="109"/>
      <c r="F47" s="109"/>
      <c r="G47" s="109"/>
      <c r="H47" s="109"/>
    </row>
    <row r="48" spans="1:8" x14ac:dyDescent="0.35">
      <c r="A48" s="108"/>
      <c r="B48" s="109"/>
      <c r="C48" s="108"/>
      <c r="D48" s="109"/>
      <c r="E48" s="109"/>
      <c r="F48" s="109"/>
      <c r="G48" s="109"/>
      <c r="H48" s="109"/>
    </row>
    <row r="49" spans="1:8" x14ac:dyDescent="0.35">
      <c r="A49" s="108"/>
      <c r="B49" s="109"/>
      <c r="C49" s="108"/>
      <c r="D49" s="109"/>
      <c r="E49" s="109"/>
      <c r="F49" s="109"/>
      <c r="G49" s="109"/>
      <c r="H49" s="109"/>
    </row>
    <row r="50" spans="1:8" x14ac:dyDescent="0.35">
      <c r="A50" s="108"/>
      <c r="B50" s="109"/>
      <c r="C50" s="108"/>
      <c r="D50" s="109"/>
      <c r="E50" s="109"/>
      <c r="F50" s="109"/>
      <c r="G50" s="109"/>
      <c r="H50" s="109"/>
    </row>
    <row r="51" spans="1:8" x14ac:dyDescent="0.35">
      <c r="A51" s="108"/>
      <c r="B51" s="109"/>
      <c r="C51" s="108"/>
      <c r="D51" s="109"/>
      <c r="E51" s="109"/>
      <c r="F51" s="109"/>
      <c r="G51" s="109"/>
      <c r="H51" s="109"/>
    </row>
    <row r="52" spans="1:8" x14ac:dyDescent="0.35">
      <c r="A52" s="108"/>
      <c r="B52" s="109"/>
      <c r="C52" s="108"/>
      <c r="D52" s="109"/>
      <c r="E52" s="109"/>
      <c r="F52" s="109"/>
      <c r="G52" s="112"/>
      <c r="H52" s="109"/>
    </row>
    <row r="53" spans="1:8" x14ac:dyDescent="0.35">
      <c r="A53" s="108"/>
      <c r="B53" s="109"/>
      <c r="C53" s="108"/>
      <c r="D53" s="109"/>
      <c r="E53" s="109"/>
      <c r="F53" s="109"/>
      <c r="G53" s="112"/>
      <c r="H53" s="109"/>
    </row>
    <row r="54" spans="1:8" x14ac:dyDescent="0.35">
      <c r="A54" s="108"/>
      <c r="B54" s="109"/>
      <c r="C54" s="108"/>
      <c r="D54" s="109"/>
      <c r="E54" s="109"/>
      <c r="F54" s="109"/>
      <c r="G54" s="109"/>
      <c r="H54" s="109"/>
    </row>
    <row r="55" spans="1:8" x14ac:dyDescent="0.35">
      <c r="A55" s="108"/>
      <c r="B55" s="109"/>
      <c r="C55" s="108"/>
      <c r="D55" s="109"/>
      <c r="E55" s="109"/>
      <c r="F55" s="109"/>
      <c r="G55" s="109"/>
      <c r="H55" s="109"/>
    </row>
    <row r="56" spans="1:8" x14ac:dyDescent="0.35">
      <c r="A56" s="108"/>
      <c r="B56" s="109"/>
      <c r="C56" s="108"/>
      <c r="D56" s="109"/>
      <c r="E56" s="109"/>
      <c r="F56" s="109"/>
      <c r="G56" s="109"/>
      <c r="H56" s="109"/>
    </row>
    <row r="57" spans="1:8" x14ac:dyDescent="0.35">
      <c r="A57" s="108"/>
      <c r="B57" s="109"/>
      <c r="C57" s="108"/>
      <c r="D57" s="109"/>
      <c r="E57" s="109"/>
      <c r="F57" s="110"/>
      <c r="G57" s="109"/>
      <c r="H57" s="109"/>
    </row>
    <row r="58" spans="1:8" x14ac:dyDescent="0.35">
      <c r="A58" s="108"/>
      <c r="B58" s="109"/>
      <c r="C58" s="108"/>
      <c r="D58" s="109"/>
      <c r="E58" s="109"/>
      <c r="F58" s="109"/>
      <c r="G58" s="109"/>
      <c r="H58" s="109"/>
    </row>
    <row r="59" spans="1:8" x14ac:dyDescent="0.35">
      <c r="A59" s="108"/>
      <c r="B59" s="109"/>
      <c r="C59" s="108"/>
      <c r="D59" s="109"/>
      <c r="E59" s="109"/>
      <c r="F59" s="109"/>
      <c r="G59" s="109"/>
      <c r="H59" s="109"/>
    </row>
    <row r="60" spans="1:8" x14ac:dyDescent="0.35">
      <c r="A60" s="108"/>
      <c r="B60" s="109"/>
      <c r="C60" s="108"/>
      <c r="D60" s="109"/>
      <c r="E60" s="109"/>
      <c r="F60" s="109"/>
      <c r="G60" s="109"/>
      <c r="H60" s="109"/>
    </row>
    <row r="61" spans="1:8" x14ac:dyDescent="0.35">
      <c r="A61" s="108"/>
      <c r="B61" s="109"/>
      <c r="C61" s="108"/>
      <c r="D61" s="109"/>
      <c r="E61" s="109"/>
      <c r="F61" s="109"/>
      <c r="G61" s="109"/>
      <c r="H61" s="109"/>
    </row>
    <row r="62" spans="1:8" x14ac:dyDescent="0.35">
      <c r="A62" s="108"/>
      <c r="B62" s="109"/>
      <c r="C62" s="108"/>
      <c r="D62" s="109"/>
      <c r="E62" s="109"/>
      <c r="F62" s="110"/>
      <c r="G62" s="109"/>
      <c r="H62" s="109"/>
    </row>
    <row r="63" spans="1:8" x14ac:dyDescent="0.35">
      <c r="A63" s="108"/>
      <c r="B63" s="109"/>
      <c r="C63" s="108"/>
      <c r="D63" s="109"/>
      <c r="E63" s="109"/>
      <c r="F63" s="109"/>
      <c r="G63" s="109"/>
      <c r="H63" s="109"/>
    </row>
    <row r="64" spans="1:8" x14ac:dyDescent="0.35">
      <c r="A64" s="108"/>
      <c r="B64" s="109"/>
      <c r="C64" s="108"/>
      <c r="D64" s="109"/>
      <c r="E64" s="109"/>
      <c r="F64" s="109"/>
      <c r="G64" s="109"/>
      <c r="H64" s="109"/>
    </row>
    <row r="65" spans="1:8" x14ac:dyDescent="0.35">
      <c r="A65" s="108"/>
      <c r="B65" s="109"/>
      <c r="C65" s="108"/>
      <c r="D65" s="109"/>
      <c r="E65" s="109"/>
      <c r="F65" s="109"/>
      <c r="G65" s="109"/>
      <c r="H65" s="109"/>
    </row>
    <row r="66" spans="1:8" x14ac:dyDescent="0.35">
      <c r="A66" s="108"/>
      <c r="B66" s="109"/>
      <c r="C66" s="108"/>
      <c r="D66" s="109"/>
      <c r="E66" s="109"/>
      <c r="F66" s="109"/>
      <c r="G66" s="109"/>
      <c r="H66" s="109"/>
    </row>
    <row r="67" spans="1:8" x14ac:dyDescent="0.35">
      <c r="A67" s="108"/>
      <c r="B67" s="109"/>
      <c r="C67" s="108"/>
      <c r="D67" s="109"/>
      <c r="E67" s="109"/>
      <c r="F67" s="109"/>
      <c r="G67" s="109"/>
      <c r="H67" s="109"/>
    </row>
    <row r="68" spans="1:8" x14ac:dyDescent="0.35">
      <c r="A68" s="108"/>
      <c r="B68" s="109"/>
      <c r="C68" s="108"/>
      <c r="D68" s="109"/>
      <c r="E68" s="109"/>
      <c r="F68" s="110"/>
      <c r="G68" s="109"/>
      <c r="H68" s="109"/>
    </row>
    <row r="69" spans="1:8" x14ac:dyDescent="0.35">
      <c r="A69" s="108"/>
      <c r="B69" s="109"/>
      <c r="C69" s="108"/>
      <c r="D69" s="109"/>
      <c r="E69" s="109"/>
      <c r="F69" s="109"/>
      <c r="G69" s="112"/>
      <c r="H69" s="109"/>
    </row>
    <row r="70" spans="1:8" x14ac:dyDescent="0.35">
      <c r="A70" s="108"/>
      <c r="B70" s="109"/>
      <c r="C70" s="108"/>
      <c r="D70" s="109"/>
      <c r="E70" s="109"/>
      <c r="F70" s="110"/>
      <c r="G70" s="110"/>
      <c r="H70" s="109"/>
    </row>
    <row r="71" spans="1:8" x14ac:dyDescent="0.35">
      <c r="A71" s="108"/>
      <c r="B71" s="109"/>
      <c r="C71" s="108"/>
      <c r="D71" s="109"/>
      <c r="E71" s="109"/>
      <c r="F71" s="109"/>
      <c r="G71" s="109"/>
      <c r="H71" s="109"/>
    </row>
    <row r="72" spans="1:8" x14ac:dyDescent="0.35">
      <c r="A72" s="108"/>
      <c r="B72" s="109"/>
      <c r="C72" s="108"/>
      <c r="D72" s="109"/>
      <c r="E72" s="109"/>
      <c r="F72" s="109"/>
      <c r="G72" s="109"/>
      <c r="H72" s="109"/>
    </row>
    <row r="73" spans="1:8" x14ac:dyDescent="0.35">
      <c r="A73" s="108"/>
      <c r="B73" s="109"/>
      <c r="C73" s="108"/>
      <c r="D73" s="109"/>
      <c r="E73" s="109"/>
      <c r="F73" s="109"/>
      <c r="G73" s="109"/>
      <c r="H73" s="109"/>
    </row>
    <row r="74" spans="1:8" x14ac:dyDescent="0.35">
      <c r="A74" s="108"/>
      <c r="B74" s="109"/>
      <c r="C74" s="108"/>
      <c r="D74" s="109"/>
      <c r="E74" s="109"/>
      <c r="F74" s="109"/>
      <c r="G74" s="109"/>
      <c r="H74" s="109"/>
    </row>
    <row r="75" spans="1:8" x14ac:dyDescent="0.35">
      <c r="A75" s="108"/>
      <c r="B75" s="109"/>
      <c r="C75" s="108"/>
      <c r="D75" s="109"/>
      <c r="E75" s="109"/>
      <c r="F75" s="110"/>
      <c r="G75" s="110"/>
      <c r="H75" s="109"/>
    </row>
    <row r="76" spans="1:8" x14ac:dyDescent="0.35">
      <c r="A76" s="108"/>
      <c r="B76" s="109"/>
      <c r="C76" s="108"/>
      <c r="D76" s="109"/>
      <c r="E76" s="109"/>
      <c r="F76" s="109"/>
      <c r="G76" s="109"/>
      <c r="H76" s="109"/>
    </row>
    <row r="77" spans="1:8" x14ac:dyDescent="0.35">
      <c r="A77" s="108"/>
      <c r="B77" s="109"/>
      <c r="C77" s="108"/>
      <c r="D77" s="109"/>
      <c r="E77" s="109"/>
      <c r="F77" s="110"/>
      <c r="G77" s="109"/>
      <c r="H77" s="109"/>
    </row>
    <row r="78" spans="1:8" x14ac:dyDescent="0.35">
      <c r="A78" s="108"/>
      <c r="B78" s="109"/>
      <c r="C78" s="108"/>
      <c r="D78" s="109"/>
      <c r="E78" s="109"/>
      <c r="F78" s="109"/>
      <c r="G78" s="109"/>
      <c r="H78" s="109"/>
    </row>
    <row r="79" spans="1:8" x14ac:dyDescent="0.35">
      <c r="A79" s="108"/>
      <c r="B79" s="109"/>
      <c r="C79" s="108"/>
      <c r="D79" s="109"/>
      <c r="E79" s="109"/>
      <c r="F79" s="109"/>
      <c r="G79" s="109"/>
      <c r="H79" s="109"/>
    </row>
    <row r="80" spans="1:8" x14ac:dyDescent="0.35">
      <c r="A80" s="108"/>
      <c r="B80" s="109"/>
      <c r="C80" s="108"/>
      <c r="D80" s="109"/>
      <c r="E80" s="109"/>
      <c r="F80" s="109"/>
      <c r="G80" s="109"/>
      <c r="H80" s="109"/>
    </row>
    <row r="81" spans="1:8" x14ac:dyDescent="0.35">
      <c r="A81" s="108"/>
      <c r="B81" s="109"/>
      <c r="C81" s="108"/>
      <c r="D81" s="109"/>
      <c r="E81" s="109"/>
      <c r="F81" s="109"/>
      <c r="G81" s="109"/>
      <c r="H81" s="109"/>
    </row>
    <row r="82" spans="1:8" x14ac:dyDescent="0.35">
      <c r="A82" s="108"/>
      <c r="B82" s="109"/>
      <c r="C82" s="108"/>
      <c r="D82" s="109"/>
      <c r="E82" s="109"/>
      <c r="F82" s="109"/>
      <c r="G82" s="109"/>
      <c r="H82" s="109"/>
    </row>
    <row r="83" spans="1:8" x14ac:dyDescent="0.35">
      <c r="A83" s="108"/>
      <c r="B83" s="109"/>
      <c r="C83" s="108"/>
      <c r="D83" s="109"/>
      <c r="E83" s="109"/>
      <c r="F83" s="109"/>
      <c r="G83" s="112"/>
      <c r="H83" s="109"/>
    </row>
    <row r="84" spans="1:8" x14ac:dyDescent="0.35">
      <c r="A84" s="108"/>
      <c r="B84" s="109"/>
      <c r="C84" s="108"/>
      <c r="D84" s="109"/>
      <c r="E84" s="109"/>
      <c r="F84" s="109"/>
      <c r="G84" s="112"/>
      <c r="H84" s="109"/>
    </row>
    <row r="85" spans="1:8" x14ac:dyDescent="0.35">
      <c r="A85" s="108"/>
      <c r="B85" s="109"/>
      <c r="C85" s="108"/>
      <c r="D85" s="109"/>
      <c r="E85" s="109"/>
      <c r="F85" s="109"/>
      <c r="G85" s="112"/>
      <c r="H85" s="109"/>
    </row>
    <row r="86" spans="1:8" x14ac:dyDescent="0.35">
      <c r="A86" s="108"/>
      <c r="B86" s="109"/>
      <c r="C86" s="108"/>
      <c r="D86" s="109"/>
      <c r="E86" s="109"/>
      <c r="F86" s="109"/>
      <c r="G86" s="112"/>
      <c r="H86" s="109"/>
    </row>
    <row r="87" spans="1:8" x14ac:dyDescent="0.35">
      <c r="A87" s="108"/>
      <c r="B87" s="109"/>
      <c r="C87" s="108"/>
      <c r="D87" s="109"/>
      <c r="E87" s="109"/>
      <c r="F87" s="109"/>
      <c r="G87" s="112"/>
      <c r="H87" s="109"/>
    </row>
    <row r="88" spans="1:8" x14ac:dyDescent="0.35">
      <c r="A88" s="108"/>
      <c r="B88" s="109"/>
      <c r="C88" s="108"/>
      <c r="D88" s="109"/>
      <c r="E88" s="109"/>
      <c r="F88" s="109"/>
      <c r="G88" s="112"/>
      <c r="H88" s="109"/>
    </row>
    <row r="89" spans="1:8" x14ac:dyDescent="0.35">
      <c r="A89" s="108"/>
      <c r="B89" s="109"/>
      <c r="C89" s="108"/>
      <c r="D89" s="109"/>
      <c r="E89" s="109"/>
      <c r="F89" s="109"/>
      <c r="G89" s="112"/>
      <c r="H89" s="109"/>
    </row>
    <row r="90" spans="1:8" x14ac:dyDescent="0.35">
      <c r="A90" s="108"/>
      <c r="B90" s="109"/>
      <c r="C90" s="108"/>
      <c r="D90" s="109"/>
      <c r="E90" s="109"/>
      <c r="F90" s="109"/>
      <c r="G90" s="112"/>
      <c r="H90" s="109"/>
    </row>
    <row r="91" spans="1:8" x14ac:dyDescent="0.35">
      <c r="A91" s="108"/>
      <c r="B91" s="109"/>
      <c r="C91" s="108"/>
      <c r="D91" s="109"/>
      <c r="E91" s="109"/>
      <c r="F91" s="109"/>
      <c r="G91" s="112"/>
      <c r="H91" s="109"/>
    </row>
    <row r="92" spans="1:8" x14ac:dyDescent="0.35">
      <c r="A92" s="108"/>
      <c r="B92" s="109"/>
      <c r="C92" s="108"/>
      <c r="D92" s="109"/>
      <c r="E92" s="109"/>
      <c r="F92" s="109"/>
      <c r="G92" s="112"/>
      <c r="H92" s="109"/>
    </row>
    <row r="93" spans="1:8" x14ac:dyDescent="0.35">
      <c r="A93" s="108"/>
      <c r="B93" s="109"/>
      <c r="C93" s="108"/>
      <c r="D93" s="109"/>
      <c r="E93" s="109"/>
      <c r="F93" s="109"/>
      <c r="G93" s="112"/>
      <c r="H93" s="109"/>
    </row>
    <row r="94" spans="1:8" x14ac:dyDescent="0.35">
      <c r="A94" s="108"/>
      <c r="B94" s="109"/>
      <c r="C94" s="108"/>
      <c r="D94" s="109"/>
      <c r="E94" s="109"/>
      <c r="F94" s="109"/>
      <c r="G94" s="112"/>
      <c r="H94" s="109"/>
    </row>
    <row r="95" spans="1:8" x14ac:dyDescent="0.35">
      <c r="A95" s="108"/>
      <c r="B95" s="109"/>
      <c r="C95" s="108"/>
      <c r="D95" s="109"/>
      <c r="E95" s="109"/>
      <c r="F95" s="109"/>
      <c r="G95" s="112"/>
      <c r="H95" s="109"/>
    </row>
    <row r="96" spans="1:8" x14ac:dyDescent="0.35">
      <c r="A96" s="108"/>
      <c r="B96" s="109"/>
      <c r="C96" s="108"/>
      <c r="D96" s="109"/>
      <c r="E96" s="109"/>
      <c r="F96" s="109"/>
      <c r="G96" s="112"/>
      <c r="H96" s="109"/>
    </row>
    <row r="97" spans="1:8" x14ac:dyDescent="0.35">
      <c r="A97" s="108"/>
      <c r="B97" s="109"/>
      <c r="C97" s="108"/>
      <c r="D97" s="109"/>
      <c r="E97" s="109"/>
      <c r="F97" s="109"/>
      <c r="G97" s="112"/>
      <c r="H97" s="109"/>
    </row>
    <row r="98" spans="1:8" x14ac:dyDescent="0.35">
      <c r="A98" s="108"/>
      <c r="B98" s="109"/>
      <c r="C98" s="108"/>
      <c r="D98" s="109"/>
      <c r="E98" s="109"/>
      <c r="F98" s="109"/>
      <c r="G98" s="112"/>
      <c r="H98" s="109"/>
    </row>
    <row r="99" spans="1:8" x14ac:dyDescent="0.35">
      <c r="A99" s="108"/>
      <c r="B99" s="109"/>
      <c r="C99" s="108"/>
      <c r="D99" s="109"/>
      <c r="E99" s="109"/>
      <c r="F99" s="109"/>
      <c r="G99" s="112"/>
      <c r="H99" s="109"/>
    </row>
    <row r="100" spans="1:8" x14ac:dyDescent="0.35">
      <c r="A100" s="108"/>
      <c r="B100" s="109"/>
      <c r="C100" s="108"/>
      <c r="D100" s="109"/>
      <c r="E100" s="109"/>
      <c r="F100" s="109"/>
      <c r="G100" s="112"/>
      <c r="H100" s="109"/>
    </row>
    <row r="101" spans="1:8" x14ac:dyDescent="0.35">
      <c r="A101" s="108"/>
      <c r="B101" s="109"/>
      <c r="C101" s="108"/>
      <c r="D101" s="109"/>
      <c r="E101" s="109"/>
      <c r="F101" s="109"/>
      <c r="G101" s="112"/>
      <c r="H101" s="109"/>
    </row>
    <row r="102" spans="1:8" x14ac:dyDescent="0.35">
      <c r="A102" s="108"/>
      <c r="B102" s="109"/>
      <c r="C102" s="108"/>
      <c r="D102" s="109"/>
      <c r="E102" s="109"/>
      <c r="F102" s="109"/>
      <c r="G102" s="112"/>
      <c r="H102" s="109"/>
    </row>
    <row r="103" spans="1:8" x14ac:dyDescent="0.35">
      <c r="A103" s="108"/>
      <c r="B103" s="109"/>
      <c r="C103" s="108"/>
      <c r="D103" s="109"/>
      <c r="E103" s="109"/>
      <c r="F103" s="109"/>
      <c r="G103" s="112"/>
      <c r="H103" s="109"/>
    </row>
    <row r="104" spans="1:8" x14ac:dyDescent="0.35">
      <c r="A104" s="108"/>
      <c r="B104" s="109"/>
      <c r="C104" s="108"/>
      <c r="D104" s="109"/>
      <c r="E104" s="109"/>
      <c r="F104" s="109"/>
      <c r="G104" s="112"/>
      <c r="H104" s="109"/>
    </row>
    <row r="105" spans="1:8" x14ac:dyDescent="0.35">
      <c r="A105" s="108"/>
      <c r="B105" s="109"/>
      <c r="C105" s="108"/>
      <c r="D105" s="109"/>
      <c r="E105" s="109"/>
      <c r="F105" s="109"/>
      <c r="G105" s="112"/>
      <c r="H105" s="109"/>
    </row>
    <row r="106" spans="1:8" x14ac:dyDescent="0.35">
      <c r="A106" s="108"/>
      <c r="B106" s="109"/>
      <c r="C106" s="108"/>
      <c r="D106" s="109"/>
      <c r="E106" s="109"/>
      <c r="F106" s="109"/>
      <c r="G106" s="112"/>
      <c r="H106" s="109"/>
    </row>
    <row r="107" spans="1:8" x14ac:dyDescent="0.35">
      <c r="A107" s="108"/>
      <c r="B107" s="109"/>
      <c r="C107" s="108"/>
      <c r="D107" s="109"/>
      <c r="E107" s="109"/>
      <c r="F107" s="109"/>
      <c r="G107" s="112"/>
      <c r="H107" s="109"/>
    </row>
    <row r="108" spans="1:8" x14ac:dyDescent="0.35">
      <c r="A108" s="108"/>
      <c r="B108" s="109"/>
      <c r="C108" s="108"/>
      <c r="D108" s="109"/>
      <c r="E108" s="109"/>
      <c r="F108" s="109"/>
      <c r="G108" s="112"/>
      <c r="H108" s="109"/>
    </row>
    <row r="109" spans="1:8" x14ac:dyDescent="0.35">
      <c r="A109" s="108"/>
      <c r="B109" s="109"/>
      <c r="C109" s="108"/>
      <c r="D109" s="109"/>
      <c r="E109" s="109"/>
      <c r="F109" s="109"/>
      <c r="G109" s="112"/>
      <c r="H109" s="109"/>
    </row>
    <row r="110" spans="1:8" x14ac:dyDescent="0.35">
      <c r="A110" s="108"/>
      <c r="B110" s="109"/>
      <c r="C110" s="108"/>
      <c r="D110" s="109"/>
      <c r="E110" s="109"/>
      <c r="F110" s="109"/>
      <c r="G110" s="112"/>
      <c r="H110" s="109"/>
    </row>
    <row r="111" spans="1:8" x14ac:dyDescent="0.35">
      <c r="A111" s="108"/>
      <c r="B111" s="109"/>
      <c r="C111" s="108"/>
      <c r="D111" s="109"/>
      <c r="E111" s="109"/>
      <c r="F111" s="109"/>
      <c r="G111" s="112"/>
      <c r="H111" s="109"/>
    </row>
    <row r="112" spans="1:8" x14ac:dyDescent="0.35">
      <c r="A112" s="108"/>
      <c r="B112" s="109"/>
      <c r="C112" s="108"/>
      <c r="D112" s="109"/>
      <c r="E112" s="109"/>
      <c r="F112" s="109"/>
      <c r="G112" s="112"/>
      <c r="H112" s="109"/>
    </row>
    <row r="113" spans="1:8" x14ac:dyDescent="0.35">
      <c r="A113" s="108"/>
      <c r="B113" s="109"/>
      <c r="C113" s="108"/>
      <c r="D113" s="109"/>
      <c r="E113" s="109"/>
      <c r="F113" s="109"/>
      <c r="G113" s="112"/>
      <c r="H113" s="109"/>
    </row>
    <row r="114" spans="1:8" x14ac:dyDescent="0.35">
      <c r="A114" s="108"/>
      <c r="B114" s="109"/>
      <c r="C114" s="108"/>
      <c r="D114" s="109"/>
      <c r="E114" s="109"/>
      <c r="F114" s="110"/>
      <c r="G114" s="109"/>
      <c r="H114" s="109"/>
    </row>
    <row r="115" spans="1:8" x14ac:dyDescent="0.35">
      <c r="A115" s="108"/>
      <c r="B115" s="109"/>
      <c r="C115" s="108"/>
      <c r="D115" s="109"/>
      <c r="E115" s="109"/>
      <c r="F115" s="110"/>
      <c r="G115" s="109"/>
      <c r="H115" s="109"/>
    </row>
    <row r="116" spans="1:8" x14ac:dyDescent="0.35">
      <c r="A116" s="108"/>
      <c r="B116" s="109"/>
      <c r="C116" s="108"/>
      <c r="D116" s="109"/>
      <c r="E116" s="109"/>
      <c r="F116" s="110"/>
      <c r="G116" s="109"/>
      <c r="H116" s="109"/>
    </row>
    <row r="117" spans="1:8" x14ac:dyDescent="0.35">
      <c r="A117" s="108"/>
      <c r="B117" s="109"/>
      <c r="C117" s="108"/>
      <c r="D117" s="109"/>
      <c r="E117" s="109"/>
      <c r="F117" s="109"/>
      <c r="G117" s="109"/>
      <c r="H117" s="109"/>
    </row>
    <row r="118" spans="1:8" x14ac:dyDescent="0.35">
      <c r="A118" s="108"/>
      <c r="B118" s="109"/>
      <c r="C118" s="108"/>
      <c r="D118" s="109"/>
      <c r="E118" s="109"/>
      <c r="F118" s="109"/>
      <c r="G118" s="109"/>
      <c r="H118" s="109"/>
    </row>
    <row r="119" spans="1:8" x14ac:dyDescent="0.35">
      <c r="A119" s="108"/>
      <c r="B119" s="109"/>
      <c r="C119" s="108"/>
      <c r="D119" s="109"/>
      <c r="E119" s="109"/>
      <c r="F119" s="110"/>
      <c r="G119" s="109"/>
      <c r="H119" s="109"/>
    </row>
    <row r="120" spans="1:8" x14ac:dyDescent="0.35">
      <c r="A120" s="108"/>
      <c r="B120" s="109"/>
      <c r="C120" s="108"/>
      <c r="D120" s="109"/>
      <c r="E120" s="109"/>
      <c r="F120" s="109"/>
      <c r="G120" s="109"/>
      <c r="H120" s="109"/>
    </row>
    <row r="121" spans="1:8" x14ac:dyDescent="0.35">
      <c r="A121" s="108"/>
      <c r="B121" s="109"/>
      <c r="C121" s="108"/>
      <c r="D121" s="109"/>
      <c r="E121" s="109"/>
      <c r="F121" s="109"/>
      <c r="G121" s="109"/>
      <c r="H121" s="109"/>
    </row>
    <row r="122" spans="1:8" x14ac:dyDescent="0.35">
      <c r="A122" s="108"/>
      <c r="B122" s="109"/>
      <c r="C122" s="108"/>
      <c r="D122" s="109"/>
      <c r="E122" s="109"/>
      <c r="F122" s="110"/>
      <c r="G122" s="109"/>
      <c r="H122" s="109"/>
    </row>
    <row r="123" spans="1:8" x14ac:dyDescent="0.35">
      <c r="A123" s="108"/>
      <c r="B123" s="109"/>
      <c r="C123" s="108"/>
      <c r="D123" s="109"/>
      <c r="E123" s="109"/>
      <c r="F123" s="110"/>
      <c r="G123" s="109"/>
      <c r="H123" s="109"/>
    </row>
    <row r="124" spans="1:8" x14ac:dyDescent="0.35">
      <c r="A124" s="108"/>
      <c r="B124" s="109"/>
      <c r="C124" s="108"/>
      <c r="D124" s="109"/>
      <c r="E124" s="109"/>
      <c r="F124" s="109"/>
      <c r="G124" s="109"/>
      <c r="H124" s="109"/>
    </row>
    <row r="125" spans="1:8" x14ac:dyDescent="0.35">
      <c r="A125" s="108"/>
      <c r="B125" s="109"/>
      <c r="C125" s="108"/>
      <c r="D125" s="109"/>
      <c r="E125" s="109"/>
      <c r="F125" s="110"/>
      <c r="G125" s="109"/>
      <c r="H125" s="109"/>
    </row>
    <row r="126" spans="1:8" x14ac:dyDescent="0.35">
      <c r="A126" s="108"/>
      <c r="B126" s="109"/>
      <c r="C126" s="108"/>
      <c r="D126" s="109"/>
      <c r="E126" s="109"/>
      <c r="F126" s="109"/>
      <c r="G126" s="109"/>
      <c r="H126" s="109"/>
    </row>
    <row r="127" spans="1:8" x14ac:dyDescent="0.35">
      <c r="A127" s="108"/>
      <c r="B127" s="109"/>
      <c r="C127" s="108"/>
      <c r="D127" s="109"/>
      <c r="E127" s="109"/>
      <c r="F127" s="110"/>
      <c r="G127" s="109"/>
      <c r="H127" s="109"/>
    </row>
    <row r="128" spans="1:8" x14ac:dyDescent="0.35">
      <c r="A128" s="108"/>
      <c r="B128" s="109"/>
      <c r="C128" s="108"/>
      <c r="D128" s="109"/>
      <c r="E128" s="109"/>
      <c r="F128" s="109"/>
      <c r="G128" s="109"/>
      <c r="H128" s="109"/>
    </row>
    <row r="129" spans="1:8" x14ac:dyDescent="0.35">
      <c r="A129" s="108"/>
      <c r="B129" s="109"/>
      <c r="C129" s="108"/>
      <c r="D129" s="109"/>
      <c r="E129" s="109"/>
      <c r="F129" s="110"/>
      <c r="G129" s="109"/>
      <c r="H129" s="109"/>
    </row>
    <row r="130" spans="1:8" x14ac:dyDescent="0.35">
      <c r="A130" s="108"/>
      <c r="B130" s="109"/>
      <c r="C130" s="108"/>
      <c r="D130" s="109"/>
      <c r="E130" s="109"/>
      <c r="F130" s="109"/>
      <c r="G130" s="112"/>
      <c r="H130" s="109"/>
    </row>
    <row r="131" spans="1:8" x14ac:dyDescent="0.35">
      <c r="A131" s="108"/>
      <c r="B131" s="109"/>
      <c r="C131" s="108"/>
      <c r="D131" s="109"/>
      <c r="E131" s="109"/>
      <c r="F131" s="109"/>
      <c r="G131" s="112"/>
      <c r="H131" s="109"/>
    </row>
    <row r="132" spans="1:8" x14ac:dyDescent="0.35">
      <c r="A132" s="108"/>
      <c r="B132" s="109"/>
      <c r="C132" s="108"/>
      <c r="D132" s="109"/>
      <c r="E132" s="109"/>
      <c r="F132" s="109"/>
      <c r="G132" s="112"/>
      <c r="H132" s="109"/>
    </row>
    <row r="133" spans="1:8" x14ac:dyDescent="0.35">
      <c r="A133" s="108"/>
      <c r="B133" s="109"/>
      <c r="C133" s="108"/>
      <c r="D133" s="109"/>
      <c r="E133" s="109"/>
      <c r="F133" s="109"/>
      <c r="G133" s="112"/>
      <c r="H133" s="109"/>
    </row>
    <row r="134" spans="1:8" x14ac:dyDescent="0.35">
      <c r="A134" s="108"/>
      <c r="B134" s="109"/>
      <c r="C134" s="108"/>
      <c r="D134" s="109"/>
      <c r="E134" s="109"/>
      <c r="F134" s="109"/>
      <c r="G134" s="112"/>
      <c r="H134" s="109"/>
    </row>
    <row r="135" spans="1:8" x14ac:dyDescent="0.35">
      <c r="A135" s="108"/>
      <c r="B135" s="109"/>
      <c r="C135" s="108"/>
      <c r="D135" s="109"/>
      <c r="E135" s="109"/>
      <c r="F135" s="109"/>
      <c r="G135" s="112"/>
      <c r="H135" s="109"/>
    </row>
    <row r="136" spans="1:8" x14ac:dyDescent="0.35">
      <c r="A136" s="108"/>
      <c r="B136" s="109"/>
      <c r="C136" s="108"/>
      <c r="D136" s="109"/>
      <c r="E136" s="109"/>
      <c r="F136" s="109"/>
      <c r="G136" s="112"/>
      <c r="H136" s="109"/>
    </row>
    <row r="137" spans="1:8" x14ac:dyDescent="0.35">
      <c r="A137" s="108"/>
      <c r="B137" s="109"/>
      <c r="C137" s="108"/>
      <c r="D137" s="109"/>
      <c r="E137" s="109"/>
      <c r="F137" s="110"/>
      <c r="G137" s="109"/>
      <c r="H137" s="109"/>
    </row>
    <row r="138" spans="1:8" x14ac:dyDescent="0.35">
      <c r="A138" s="108"/>
      <c r="B138" s="109"/>
      <c r="C138" s="108"/>
      <c r="D138" s="109"/>
      <c r="E138" s="109"/>
      <c r="F138" s="110"/>
      <c r="G138" s="109"/>
      <c r="H138" s="109"/>
    </row>
    <row r="139" spans="1:8" x14ac:dyDescent="0.35">
      <c r="A139" s="108"/>
      <c r="B139" s="109"/>
      <c r="C139" s="108"/>
      <c r="D139" s="109"/>
      <c r="E139" s="109"/>
      <c r="F139" s="110"/>
      <c r="G139" s="109"/>
      <c r="H139" s="109"/>
    </row>
    <row r="140" spans="1:8" x14ac:dyDescent="0.35">
      <c r="A140" s="108"/>
      <c r="B140" s="109"/>
      <c r="C140" s="108"/>
      <c r="D140" s="109"/>
      <c r="E140" s="109"/>
      <c r="F140" s="110"/>
      <c r="G140" s="109"/>
      <c r="H140" s="109"/>
    </row>
    <row r="141" spans="1:8" x14ac:dyDescent="0.35">
      <c r="A141" s="108"/>
      <c r="B141" s="109"/>
      <c r="C141" s="108"/>
      <c r="D141" s="109"/>
      <c r="E141" s="109"/>
      <c r="F141" s="110"/>
      <c r="G141" s="109"/>
      <c r="H141" s="109"/>
    </row>
    <row r="142" spans="1:8" x14ac:dyDescent="0.35">
      <c r="A142" s="108"/>
      <c r="B142" s="109"/>
      <c r="C142" s="108"/>
      <c r="D142" s="109"/>
      <c r="E142" s="109"/>
      <c r="F142" s="110"/>
      <c r="G142" s="109"/>
      <c r="H142" s="109"/>
    </row>
    <row r="143" spans="1:8" x14ac:dyDescent="0.35">
      <c r="A143" s="108"/>
      <c r="B143" s="109"/>
      <c r="C143" s="108"/>
      <c r="D143" s="109"/>
      <c r="E143" s="109"/>
      <c r="F143" s="110"/>
      <c r="G143" s="109"/>
      <c r="H143" s="109"/>
    </row>
    <row r="144" spans="1:8" x14ac:dyDescent="0.35">
      <c r="A144" s="108"/>
      <c r="B144" s="109"/>
      <c r="C144" s="108"/>
      <c r="D144" s="109"/>
      <c r="E144" s="109"/>
      <c r="F144" s="109"/>
      <c r="G144" s="109"/>
      <c r="H144" s="109"/>
    </row>
    <row r="145" spans="1:8" x14ac:dyDescent="0.35">
      <c r="A145" s="108"/>
      <c r="B145" s="109"/>
      <c r="C145" s="108"/>
      <c r="D145" s="109"/>
      <c r="E145" s="109"/>
      <c r="F145" s="110"/>
      <c r="G145" s="109"/>
      <c r="H145" s="109"/>
    </row>
    <row r="146" spans="1:8" x14ac:dyDescent="0.35">
      <c r="A146" s="108"/>
      <c r="B146" s="109"/>
      <c r="C146" s="108"/>
      <c r="D146" s="109"/>
      <c r="E146" s="109"/>
      <c r="F146" s="109"/>
      <c r="G146" s="109"/>
      <c r="H146" s="109"/>
    </row>
    <row r="147" spans="1:8" x14ac:dyDescent="0.35">
      <c r="A147" s="108"/>
      <c r="B147" s="109"/>
      <c r="C147" s="108"/>
      <c r="D147" s="109"/>
      <c r="E147" s="109"/>
      <c r="F147" s="110"/>
      <c r="G147" s="109"/>
      <c r="H147" s="109"/>
    </row>
    <row r="148" spans="1:8" x14ac:dyDescent="0.35">
      <c r="A148" s="108"/>
      <c r="B148" s="109"/>
      <c r="C148" s="108"/>
      <c r="D148" s="109"/>
      <c r="E148" s="109"/>
      <c r="F148" s="109"/>
      <c r="G148" s="109"/>
      <c r="H148" s="109"/>
    </row>
    <row r="149" spans="1:8" x14ac:dyDescent="0.35">
      <c r="A149" s="108"/>
      <c r="B149" s="109"/>
      <c r="C149" s="108"/>
      <c r="D149" s="109"/>
      <c r="E149" s="109"/>
      <c r="F149" s="109"/>
      <c r="G149" s="109"/>
      <c r="H149" s="109"/>
    </row>
    <row r="150" spans="1:8" x14ac:dyDescent="0.35">
      <c r="A150" s="108"/>
      <c r="B150" s="109"/>
      <c r="C150" s="108"/>
      <c r="D150" s="109"/>
      <c r="E150" s="109"/>
      <c r="F150" s="110"/>
      <c r="G150" s="109"/>
      <c r="H150" s="109"/>
    </row>
  </sheetData>
  <autoFilter ref="A1:J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97"/>
  <sheetViews>
    <sheetView zoomScale="115" zoomScaleNormal="115" workbookViewId="0">
      <pane ySplit="1" topLeftCell="A2" activePane="bottomLeft" state="frozen"/>
      <selection pane="bottomLeft" activeCell="A2" sqref="A2"/>
    </sheetView>
  </sheetViews>
  <sheetFormatPr baseColWidth="10" defaultColWidth="11.26953125" defaultRowHeight="14.5" x14ac:dyDescent="0.35"/>
  <cols>
    <col min="1" max="1" width="11.1796875" style="4" bestFit="1" customWidth="1"/>
    <col min="2" max="2" width="28.7265625" bestFit="1" customWidth="1"/>
    <col min="3" max="3" width="11.1796875" style="27" bestFit="1" customWidth="1"/>
    <col min="4" max="4" width="9.81640625" style="27" bestFit="1" customWidth="1"/>
    <col min="5" max="5" width="10.36328125" bestFit="1" customWidth="1"/>
    <col min="6" max="6" width="79.54296875" bestFit="1" customWidth="1"/>
    <col min="7" max="7" width="17.36328125" bestFit="1" customWidth="1"/>
    <col min="8" max="8" width="9.26953125" bestFit="1" customWidth="1"/>
  </cols>
  <sheetData>
    <row r="1" spans="1:8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6" t="s">
        <v>5</v>
      </c>
      <c r="G1" s="36" t="s">
        <v>6</v>
      </c>
      <c r="H1" s="36" t="s">
        <v>7</v>
      </c>
    </row>
    <row r="2" spans="1:8" x14ac:dyDescent="0.35">
      <c r="A2" s="108"/>
      <c r="B2" s="109"/>
      <c r="C2" s="108"/>
      <c r="D2" s="109"/>
      <c r="E2" s="109"/>
      <c r="F2" s="110"/>
      <c r="G2" s="109"/>
      <c r="H2" s="109"/>
    </row>
    <row r="3" spans="1:8" x14ac:dyDescent="0.35">
      <c r="A3" s="108"/>
      <c r="B3" s="109"/>
      <c r="C3" s="108"/>
      <c r="D3" s="109"/>
      <c r="E3" s="109"/>
      <c r="F3" s="110"/>
      <c r="G3" s="109"/>
      <c r="H3" s="109"/>
    </row>
    <row r="4" spans="1:8" x14ac:dyDescent="0.35">
      <c r="A4" s="108"/>
      <c r="B4" s="109"/>
      <c r="C4" s="108"/>
      <c r="D4" s="109"/>
      <c r="E4" s="109"/>
      <c r="F4" s="109"/>
      <c r="G4" s="109"/>
      <c r="H4" s="109"/>
    </row>
    <row r="5" spans="1:8" x14ac:dyDescent="0.35">
      <c r="A5" s="108"/>
      <c r="B5" s="109"/>
      <c r="C5" s="108"/>
      <c r="D5" s="109"/>
      <c r="E5" s="109"/>
      <c r="F5" s="109"/>
      <c r="G5" s="112"/>
      <c r="H5" s="109"/>
    </row>
    <row r="6" spans="1:8" x14ac:dyDescent="0.35">
      <c r="A6" s="108"/>
      <c r="B6" s="109"/>
      <c r="C6" s="108"/>
      <c r="D6" s="109"/>
      <c r="E6" s="109"/>
      <c r="F6" s="109"/>
      <c r="G6" s="112"/>
      <c r="H6" s="109"/>
    </row>
    <row r="7" spans="1:8" x14ac:dyDescent="0.35">
      <c r="A7" s="108"/>
      <c r="B7" s="109"/>
      <c r="C7" s="108"/>
      <c r="D7" s="109"/>
      <c r="E7" s="109"/>
      <c r="F7" s="109"/>
      <c r="G7" s="112"/>
      <c r="H7" s="109"/>
    </row>
    <row r="8" spans="1:8" x14ac:dyDescent="0.35">
      <c r="A8" s="108"/>
      <c r="B8" s="109"/>
      <c r="C8" s="108"/>
      <c r="D8" s="109"/>
      <c r="E8" s="109"/>
      <c r="F8" s="109"/>
      <c r="G8" s="109"/>
      <c r="H8" s="109"/>
    </row>
    <row r="9" spans="1:8" x14ac:dyDescent="0.35">
      <c r="A9" s="108"/>
      <c r="B9" s="109"/>
      <c r="C9" s="108"/>
      <c r="D9" s="109"/>
      <c r="E9" s="109"/>
      <c r="F9" s="109"/>
      <c r="G9" s="109"/>
      <c r="H9" s="109"/>
    </row>
    <row r="10" spans="1:8" x14ac:dyDescent="0.35">
      <c r="A10" s="108"/>
      <c r="B10" s="109"/>
      <c r="C10" s="108"/>
      <c r="D10" s="109"/>
      <c r="E10" s="109"/>
      <c r="F10" s="109"/>
      <c r="G10" s="109"/>
      <c r="H10" s="109"/>
    </row>
    <row r="11" spans="1:8" x14ac:dyDescent="0.35">
      <c r="A11" s="108"/>
      <c r="B11" s="109"/>
      <c r="C11" s="108"/>
      <c r="D11" s="109"/>
      <c r="E11" s="109"/>
      <c r="F11" s="109"/>
      <c r="G11" s="109"/>
      <c r="H11" s="109"/>
    </row>
    <row r="12" spans="1:8" x14ac:dyDescent="0.35">
      <c r="A12" s="108"/>
      <c r="B12" s="109"/>
      <c r="C12" s="108"/>
      <c r="D12" s="109"/>
      <c r="E12" s="109"/>
      <c r="F12" s="109"/>
      <c r="G12" s="109"/>
      <c r="H12" s="109"/>
    </row>
    <row r="13" spans="1:8" x14ac:dyDescent="0.35">
      <c r="A13" s="108"/>
      <c r="B13" s="109"/>
      <c r="C13" s="108"/>
      <c r="D13" s="109"/>
      <c r="E13" s="109"/>
      <c r="F13" s="109"/>
      <c r="G13" s="109"/>
      <c r="H13" s="109"/>
    </row>
    <row r="14" spans="1:8" x14ac:dyDescent="0.35">
      <c r="A14" s="108"/>
      <c r="B14" s="109"/>
      <c r="C14" s="108"/>
      <c r="D14" s="109"/>
      <c r="E14" s="109"/>
      <c r="F14" s="109"/>
      <c r="G14" s="112"/>
      <c r="H14" s="109"/>
    </row>
    <row r="15" spans="1:8" x14ac:dyDescent="0.35">
      <c r="A15" s="108"/>
      <c r="B15" s="109"/>
      <c r="C15" s="108"/>
      <c r="D15" s="109"/>
      <c r="E15" s="109"/>
      <c r="F15" s="109"/>
      <c r="G15" s="109"/>
      <c r="H15" s="109"/>
    </row>
    <row r="16" spans="1:8" x14ac:dyDescent="0.35">
      <c r="A16" s="108"/>
      <c r="B16" s="109"/>
      <c r="C16" s="108"/>
      <c r="D16" s="109"/>
      <c r="E16" s="109"/>
      <c r="F16" s="109"/>
      <c r="G16" s="109"/>
      <c r="H16" s="109"/>
    </row>
    <row r="17" spans="1:8" x14ac:dyDescent="0.35">
      <c r="A17" s="108"/>
      <c r="B17" s="109"/>
      <c r="C17" s="108"/>
      <c r="D17" s="109"/>
      <c r="E17" s="109"/>
      <c r="F17" s="109"/>
      <c r="G17" s="109"/>
      <c r="H17" s="109"/>
    </row>
    <row r="18" spans="1:8" x14ac:dyDescent="0.35">
      <c r="A18" s="108"/>
      <c r="B18" s="109"/>
      <c r="C18" s="108"/>
      <c r="D18" s="109"/>
      <c r="E18" s="109"/>
      <c r="F18" s="109"/>
      <c r="G18" s="109"/>
      <c r="H18" s="109"/>
    </row>
    <row r="19" spans="1:8" x14ac:dyDescent="0.35">
      <c r="A19" s="108"/>
      <c r="B19" s="109"/>
      <c r="C19" s="108"/>
      <c r="D19" s="109"/>
      <c r="E19" s="109"/>
      <c r="F19" s="109"/>
      <c r="G19" s="109"/>
      <c r="H19" s="109"/>
    </row>
    <row r="20" spans="1:8" x14ac:dyDescent="0.35">
      <c r="A20" s="108"/>
      <c r="B20" s="109"/>
      <c r="C20" s="108"/>
      <c r="D20" s="109"/>
      <c r="E20" s="109"/>
      <c r="F20" s="110"/>
      <c r="G20" s="110"/>
      <c r="H20" s="109"/>
    </row>
    <row r="21" spans="1:8" x14ac:dyDescent="0.35">
      <c r="A21" s="108"/>
      <c r="B21" s="109"/>
      <c r="C21" s="108"/>
      <c r="D21" s="109"/>
      <c r="E21" s="109"/>
      <c r="F21" s="110"/>
      <c r="G21" s="109"/>
      <c r="H21" s="109"/>
    </row>
    <row r="22" spans="1:8" x14ac:dyDescent="0.35">
      <c r="A22" s="108"/>
      <c r="B22" s="109"/>
      <c r="C22" s="108"/>
      <c r="D22" s="109"/>
      <c r="E22" s="109"/>
      <c r="F22" s="110"/>
      <c r="G22" s="109"/>
      <c r="H22" s="109"/>
    </row>
    <row r="23" spans="1:8" x14ac:dyDescent="0.35">
      <c r="A23" s="108"/>
      <c r="B23" s="109"/>
      <c r="C23" s="108"/>
      <c r="D23" s="109"/>
      <c r="E23" s="109"/>
      <c r="F23" s="109"/>
      <c r="G23" s="109"/>
      <c r="H23" s="109"/>
    </row>
    <row r="24" spans="1:8" x14ac:dyDescent="0.35">
      <c r="A24" s="108"/>
      <c r="B24" s="109"/>
      <c r="C24" s="108"/>
      <c r="D24" s="109"/>
      <c r="E24" s="109"/>
      <c r="F24" s="109"/>
      <c r="G24" s="109"/>
      <c r="H24" s="109"/>
    </row>
    <row r="25" spans="1:8" x14ac:dyDescent="0.35">
      <c r="A25" s="108"/>
      <c r="B25" s="109"/>
      <c r="C25" s="108"/>
      <c r="D25" s="109"/>
      <c r="E25" s="109"/>
      <c r="F25" s="109"/>
      <c r="G25" s="109"/>
      <c r="H25" s="109"/>
    </row>
    <row r="26" spans="1:8" x14ac:dyDescent="0.35">
      <c r="A26" s="108"/>
      <c r="B26" s="109"/>
      <c r="C26" s="108"/>
      <c r="D26" s="109"/>
      <c r="E26" s="109"/>
      <c r="F26" s="109"/>
      <c r="G26" s="109"/>
      <c r="H26" s="109"/>
    </row>
    <row r="27" spans="1:8" x14ac:dyDescent="0.35">
      <c r="A27" s="108"/>
      <c r="B27" s="109"/>
      <c r="C27" s="108"/>
      <c r="D27" s="109"/>
      <c r="E27" s="109"/>
      <c r="F27" s="109"/>
      <c r="G27" s="109"/>
      <c r="H27" s="109"/>
    </row>
    <row r="28" spans="1:8" x14ac:dyDescent="0.35">
      <c r="A28" s="108"/>
      <c r="B28" s="109"/>
      <c r="C28" s="108"/>
      <c r="D28" s="109"/>
      <c r="E28" s="109"/>
      <c r="F28" s="109"/>
      <c r="G28" s="112"/>
      <c r="H28" s="109"/>
    </row>
    <row r="29" spans="1:8" x14ac:dyDescent="0.35">
      <c r="A29" s="108"/>
      <c r="B29" s="109"/>
      <c r="C29" s="108"/>
      <c r="D29" s="109"/>
      <c r="E29" s="109"/>
      <c r="F29" s="109"/>
      <c r="G29" s="112"/>
      <c r="H29" s="109"/>
    </row>
    <row r="30" spans="1:8" x14ac:dyDescent="0.35">
      <c r="A30" s="108"/>
      <c r="B30" s="109"/>
      <c r="C30" s="108"/>
      <c r="D30" s="109"/>
      <c r="E30" s="109"/>
      <c r="F30" s="109"/>
      <c r="G30" s="112"/>
      <c r="H30" s="109"/>
    </row>
    <row r="31" spans="1:8" x14ac:dyDescent="0.35">
      <c r="A31" s="108"/>
      <c r="B31" s="109"/>
      <c r="C31" s="108"/>
      <c r="D31" s="109"/>
      <c r="E31" s="109"/>
      <c r="F31" s="109"/>
      <c r="G31" s="112"/>
      <c r="H31" s="109"/>
    </row>
    <row r="32" spans="1:8" x14ac:dyDescent="0.35">
      <c r="A32" s="108"/>
      <c r="B32" s="109"/>
      <c r="C32" s="108"/>
      <c r="D32" s="109"/>
      <c r="E32" s="109"/>
      <c r="F32" s="109"/>
      <c r="G32" s="112"/>
      <c r="H32" s="109"/>
    </row>
    <row r="33" spans="1:8" x14ac:dyDescent="0.35">
      <c r="A33" s="108"/>
      <c r="B33" s="109"/>
      <c r="C33" s="108"/>
      <c r="D33" s="109"/>
      <c r="E33" s="109"/>
      <c r="F33" s="109"/>
      <c r="G33" s="112"/>
      <c r="H33" s="109"/>
    </row>
    <row r="34" spans="1:8" x14ac:dyDescent="0.35">
      <c r="A34" s="108"/>
      <c r="B34" s="109"/>
      <c r="C34" s="108"/>
      <c r="D34" s="109"/>
      <c r="E34" s="109"/>
      <c r="F34" s="109"/>
      <c r="G34" s="112"/>
      <c r="H34" s="109"/>
    </row>
    <row r="35" spans="1:8" x14ac:dyDescent="0.35">
      <c r="A35" s="108"/>
      <c r="B35" s="109"/>
      <c r="C35" s="108"/>
      <c r="D35" s="109"/>
      <c r="E35" s="109"/>
      <c r="F35" s="109"/>
      <c r="G35" s="112"/>
      <c r="H35" s="109"/>
    </row>
    <row r="36" spans="1:8" x14ac:dyDescent="0.35">
      <c r="A36" s="108"/>
      <c r="B36" s="109"/>
      <c r="C36" s="108"/>
      <c r="D36" s="109"/>
      <c r="E36" s="109"/>
      <c r="F36" s="109"/>
      <c r="G36" s="112"/>
      <c r="H36" s="109"/>
    </row>
    <row r="37" spans="1:8" x14ac:dyDescent="0.35">
      <c r="A37" s="108"/>
      <c r="B37" s="109"/>
      <c r="C37" s="108"/>
      <c r="D37" s="109"/>
      <c r="E37" s="109"/>
      <c r="F37" s="109"/>
      <c r="G37" s="112"/>
      <c r="H37" s="109"/>
    </row>
    <row r="38" spans="1:8" x14ac:dyDescent="0.35">
      <c r="A38" s="108"/>
      <c r="B38" s="109"/>
      <c r="C38" s="108"/>
      <c r="D38" s="109"/>
      <c r="E38" s="109"/>
      <c r="F38" s="109"/>
      <c r="G38" s="112"/>
      <c r="H38" s="109"/>
    </row>
    <row r="39" spans="1:8" x14ac:dyDescent="0.35">
      <c r="A39" s="108"/>
      <c r="B39" s="109"/>
      <c r="C39" s="108"/>
      <c r="D39" s="109"/>
      <c r="E39" s="109"/>
      <c r="F39" s="109"/>
      <c r="G39" s="112"/>
      <c r="H39" s="109"/>
    </row>
    <row r="40" spans="1:8" x14ac:dyDescent="0.35">
      <c r="A40" s="108"/>
      <c r="B40" s="109"/>
      <c r="C40" s="108"/>
      <c r="D40" s="109"/>
      <c r="E40" s="109"/>
      <c r="F40" s="109"/>
      <c r="G40" s="112"/>
      <c r="H40" s="109"/>
    </row>
    <row r="41" spans="1:8" x14ac:dyDescent="0.35">
      <c r="A41" s="108"/>
      <c r="B41" s="109"/>
      <c r="C41" s="108"/>
      <c r="D41" s="109"/>
      <c r="E41" s="109"/>
      <c r="F41" s="109"/>
      <c r="G41" s="112"/>
      <c r="H41" s="109"/>
    </row>
    <row r="42" spans="1:8" x14ac:dyDescent="0.35">
      <c r="A42" s="108"/>
      <c r="B42" s="109"/>
      <c r="C42" s="108"/>
      <c r="D42" s="109"/>
      <c r="E42" s="109"/>
      <c r="F42" s="109"/>
      <c r="G42" s="112"/>
      <c r="H42" s="109"/>
    </row>
    <row r="43" spans="1:8" x14ac:dyDescent="0.35">
      <c r="A43" s="108"/>
      <c r="B43" s="109"/>
      <c r="C43" s="108"/>
      <c r="D43" s="109"/>
      <c r="E43" s="109"/>
      <c r="F43" s="109"/>
      <c r="G43" s="112"/>
      <c r="H43" s="109"/>
    </row>
    <row r="44" spans="1:8" x14ac:dyDescent="0.35">
      <c r="A44" s="108"/>
      <c r="B44" s="109"/>
      <c r="C44" s="108"/>
      <c r="D44" s="109"/>
      <c r="E44" s="109"/>
      <c r="F44" s="109"/>
      <c r="G44" s="112"/>
      <c r="H44" s="109"/>
    </row>
    <row r="45" spans="1:8" x14ac:dyDescent="0.35">
      <c r="A45" s="108"/>
      <c r="B45" s="109"/>
      <c r="C45" s="108"/>
      <c r="D45" s="109"/>
      <c r="E45" s="109"/>
      <c r="F45" s="109"/>
      <c r="G45" s="112"/>
      <c r="H45" s="109"/>
    </row>
    <row r="46" spans="1:8" x14ac:dyDescent="0.35">
      <c r="A46" s="108"/>
      <c r="B46" s="109"/>
      <c r="C46" s="108"/>
      <c r="D46" s="109"/>
      <c r="E46" s="109"/>
      <c r="F46" s="109"/>
      <c r="G46" s="112"/>
      <c r="H46" s="109"/>
    </row>
    <row r="47" spans="1:8" x14ac:dyDescent="0.35">
      <c r="A47" s="108"/>
      <c r="B47" s="109"/>
      <c r="C47" s="108"/>
      <c r="D47" s="109"/>
      <c r="E47" s="109"/>
      <c r="F47" s="109"/>
      <c r="G47" s="112"/>
      <c r="H47" s="109"/>
    </row>
    <row r="48" spans="1:8" x14ac:dyDescent="0.35">
      <c r="A48" s="108"/>
      <c r="B48" s="109"/>
      <c r="C48" s="108"/>
      <c r="D48" s="109"/>
      <c r="E48" s="109"/>
      <c r="F48" s="109"/>
      <c r="G48" s="109"/>
      <c r="H48" s="109"/>
    </row>
    <row r="49" spans="1:8" x14ac:dyDescent="0.35">
      <c r="A49" s="108"/>
      <c r="B49" s="109"/>
      <c r="C49" s="108"/>
      <c r="D49" s="109"/>
      <c r="E49" s="109"/>
      <c r="F49" s="109"/>
      <c r="G49" s="109"/>
      <c r="H49" s="109"/>
    </row>
    <row r="50" spans="1:8" x14ac:dyDescent="0.35">
      <c r="A50" s="108"/>
      <c r="B50" s="109"/>
      <c r="C50" s="108"/>
      <c r="D50" s="109"/>
      <c r="E50" s="109"/>
      <c r="F50" s="109"/>
      <c r="G50" s="109"/>
      <c r="H50" s="109"/>
    </row>
    <row r="51" spans="1:8" x14ac:dyDescent="0.35">
      <c r="A51" s="108"/>
      <c r="B51" s="109"/>
      <c r="C51" s="108"/>
      <c r="D51" s="109"/>
      <c r="E51" s="109"/>
      <c r="F51" s="109"/>
      <c r="G51" s="109"/>
      <c r="H51" s="109"/>
    </row>
    <row r="52" spans="1:8" x14ac:dyDescent="0.35">
      <c r="A52" s="108"/>
      <c r="B52" s="109"/>
      <c r="C52" s="108"/>
      <c r="D52" s="109"/>
      <c r="E52" s="109"/>
      <c r="F52" s="109"/>
      <c r="G52" s="109"/>
      <c r="H52" s="109"/>
    </row>
    <row r="53" spans="1:8" x14ac:dyDescent="0.35">
      <c r="A53" s="108"/>
      <c r="B53" s="109"/>
      <c r="C53" s="108"/>
      <c r="D53" s="109"/>
      <c r="E53" s="109"/>
      <c r="F53" s="109"/>
      <c r="G53" s="109"/>
      <c r="H53" s="109"/>
    </row>
    <row r="54" spans="1:8" x14ac:dyDescent="0.35">
      <c r="A54" s="108"/>
      <c r="B54" s="109"/>
      <c r="C54" s="108"/>
      <c r="D54" s="109"/>
      <c r="E54" s="109"/>
      <c r="F54" s="109"/>
      <c r="G54" s="109"/>
      <c r="H54" s="109"/>
    </row>
    <row r="55" spans="1:8" x14ac:dyDescent="0.35">
      <c r="A55" s="108"/>
      <c r="B55" s="109"/>
      <c r="C55" s="108"/>
      <c r="D55" s="109"/>
      <c r="E55" s="109"/>
      <c r="F55" s="109"/>
      <c r="G55" s="109"/>
      <c r="H55" s="109"/>
    </row>
    <row r="56" spans="1:8" x14ac:dyDescent="0.35">
      <c r="A56" s="108"/>
      <c r="B56" s="109"/>
      <c r="C56" s="108"/>
      <c r="D56" s="109"/>
      <c r="E56" s="109"/>
      <c r="F56" s="109"/>
      <c r="G56" s="109"/>
      <c r="H56" s="109"/>
    </row>
    <row r="57" spans="1:8" x14ac:dyDescent="0.35">
      <c r="A57" s="108"/>
      <c r="B57" s="109"/>
      <c r="C57" s="108"/>
      <c r="D57" s="109"/>
      <c r="E57" s="109"/>
      <c r="F57" s="109"/>
      <c r="G57" s="112"/>
      <c r="H57" s="109"/>
    </row>
    <row r="58" spans="1:8" x14ac:dyDescent="0.35">
      <c r="A58" s="108"/>
      <c r="B58" s="109"/>
      <c r="C58" s="108"/>
      <c r="D58" s="109"/>
      <c r="E58" s="109"/>
      <c r="F58" s="109"/>
      <c r="G58" s="109"/>
      <c r="H58" s="109"/>
    </row>
    <row r="59" spans="1:8" x14ac:dyDescent="0.35">
      <c r="A59" s="108"/>
      <c r="B59" s="109"/>
      <c r="C59" s="108"/>
      <c r="D59" s="109"/>
      <c r="E59" s="109"/>
      <c r="F59" s="109"/>
      <c r="G59" s="109"/>
      <c r="H59" s="109"/>
    </row>
    <row r="60" spans="1:8" x14ac:dyDescent="0.35">
      <c r="A60" s="108"/>
      <c r="B60" s="109"/>
      <c r="C60" s="108"/>
      <c r="D60" s="109"/>
      <c r="E60" s="109"/>
      <c r="F60" s="110"/>
      <c r="G60" s="110"/>
      <c r="H60" s="109"/>
    </row>
    <row r="61" spans="1:8" x14ac:dyDescent="0.35">
      <c r="A61" s="108"/>
      <c r="B61" s="109"/>
      <c r="C61" s="108"/>
      <c r="D61" s="109"/>
      <c r="E61" s="109"/>
      <c r="F61" s="110"/>
      <c r="G61" s="109"/>
      <c r="H61" s="109"/>
    </row>
    <row r="62" spans="1:8" x14ac:dyDescent="0.35">
      <c r="A62" s="108"/>
      <c r="B62" s="109"/>
      <c r="C62" s="108"/>
      <c r="D62" s="109"/>
      <c r="E62" s="109"/>
      <c r="F62" s="109"/>
      <c r="G62" s="109"/>
      <c r="H62" s="109"/>
    </row>
    <row r="63" spans="1:8" x14ac:dyDescent="0.35">
      <c r="A63" s="108"/>
      <c r="B63" s="109"/>
      <c r="C63" s="108"/>
      <c r="D63" s="109"/>
      <c r="E63" s="109"/>
      <c r="F63" s="109"/>
      <c r="G63" s="109"/>
      <c r="H63" s="109"/>
    </row>
    <row r="64" spans="1:8" x14ac:dyDescent="0.35">
      <c r="A64" s="108"/>
      <c r="B64" s="109"/>
      <c r="C64" s="108"/>
      <c r="D64" s="109"/>
      <c r="E64" s="109"/>
      <c r="F64" s="109"/>
      <c r="G64" s="109"/>
      <c r="H64" s="109"/>
    </row>
    <row r="65" spans="1:8" x14ac:dyDescent="0.35">
      <c r="A65" s="108"/>
      <c r="B65" s="109"/>
      <c r="C65" s="108"/>
      <c r="D65" s="109"/>
      <c r="E65" s="109"/>
      <c r="F65" s="109"/>
      <c r="G65" s="109"/>
      <c r="H65" s="109"/>
    </row>
    <row r="66" spans="1:8" x14ac:dyDescent="0.35">
      <c r="A66" s="108"/>
      <c r="B66" s="109"/>
      <c r="C66" s="108"/>
      <c r="D66" s="109"/>
      <c r="E66" s="109"/>
      <c r="F66" s="110"/>
      <c r="G66" s="109"/>
      <c r="H66" s="109"/>
    </row>
    <row r="67" spans="1:8" x14ac:dyDescent="0.35">
      <c r="A67" s="108"/>
      <c r="B67" s="109"/>
      <c r="C67" s="108"/>
      <c r="D67" s="109"/>
      <c r="E67" s="109"/>
      <c r="F67" s="110"/>
      <c r="G67" s="109"/>
      <c r="H67" s="109"/>
    </row>
    <row r="68" spans="1:8" x14ac:dyDescent="0.35">
      <c r="A68" s="108"/>
      <c r="B68" s="109"/>
      <c r="C68" s="108"/>
      <c r="D68" s="109"/>
      <c r="E68" s="109"/>
      <c r="F68" s="110"/>
      <c r="G68" s="109"/>
      <c r="H68" s="109"/>
    </row>
    <row r="69" spans="1:8" x14ac:dyDescent="0.35">
      <c r="A69" s="108"/>
      <c r="B69" s="109"/>
      <c r="C69" s="108"/>
      <c r="D69" s="109"/>
      <c r="E69" s="109"/>
      <c r="F69" s="109"/>
      <c r="G69" s="109"/>
      <c r="H69" s="109"/>
    </row>
    <row r="70" spans="1:8" x14ac:dyDescent="0.35">
      <c r="A70" s="108"/>
      <c r="B70" s="109"/>
      <c r="C70" s="108"/>
      <c r="D70" s="109"/>
      <c r="E70" s="109"/>
      <c r="F70" s="109"/>
      <c r="G70" s="109"/>
      <c r="H70" s="109"/>
    </row>
    <row r="71" spans="1:8" x14ac:dyDescent="0.35">
      <c r="A71" s="108"/>
      <c r="B71" s="109"/>
      <c r="C71" s="108"/>
      <c r="D71" s="109"/>
      <c r="E71" s="109"/>
      <c r="F71" s="109"/>
      <c r="G71" s="109"/>
      <c r="H71" s="109"/>
    </row>
    <row r="72" spans="1:8" x14ac:dyDescent="0.35">
      <c r="A72" s="108"/>
      <c r="B72" s="109"/>
      <c r="C72" s="108"/>
      <c r="D72" s="109"/>
      <c r="E72" s="109"/>
      <c r="F72" s="109"/>
      <c r="G72" s="109"/>
      <c r="H72" s="109"/>
    </row>
    <row r="73" spans="1:8" x14ac:dyDescent="0.35">
      <c r="A73" s="108"/>
      <c r="B73" s="109"/>
      <c r="C73" s="108"/>
      <c r="D73" s="109"/>
      <c r="E73" s="109"/>
      <c r="F73" s="109"/>
      <c r="G73" s="112"/>
      <c r="H73" s="109"/>
    </row>
    <row r="74" spans="1:8" x14ac:dyDescent="0.35">
      <c r="A74" s="108"/>
      <c r="B74" s="109"/>
      <c r="C74" s="108"/>
      <c r="D74" s="109"/>
      <c r="E74" s="109"/>
      <c r="F74" s="110"/>
      <c r="G74" s="109"/>
      <c r="H74" s="109"/>
    </row>
    <row r="75" spans="1:8" x14ac:dyDescent="0.35">
      <c r="A75" s="108"/>
      <c r="B75" s="109"/>
      <c r="C75" s="108"/>
      <c r="D75" s="109"/>
      <c r="E75" s="109"/>
      <c r="F75" s="109"/>
      <c r="G75" s="109"/>
      <c r="H75" s="109"/>
    </row>
    <row r="76" spans="1:8" x14ac:dyDescent="0.35">
      <c r="A76" s="108"/>
      <c r="B76" s="109"/>
      <c r="C76" s="108"/>
      <c r="D76" s="109"/>
      <c r="E76" s="109"/>
      <c r="F76" s="109"/>
      <c r="G76" s="109"/>
      <c r="H76" s="109"/>
    </row>
    <row r="77" spans="1:8" x14ac:dyDescent="0.35">
      <c r="A77" s="108"/>
      <c r="B77" s="109"/>
      <c r="C77" s="108"/>
      <c r="D77" s="109"/>
      <c r="E77" s="109"/>
      <c r="F77" s="109"/>
      <c r="G77" s="109"/>
      <c r="H77" s="109"/>
    </row>
    <row r="78" spans="1:8" x14ac:dyDescent="0.35">
      <c r="A78" s="108"/>
      <c r="B78" s="109"/>
      <c r="C78" s="108"/>
      <c r="D78" s="109"/>
      <c r="E78" s="109"/>
      <c r="F78" s="109"/>
      <c r="G78" s="109"/>
      <c r="H78" s="109"/>
    </row>
    <row r="79" spans="1:8" x14ac:dyDescent="0.35">
      <c r="A79" s="108"/>
      <c r="B79" s="109"/>
      <c r="C79" s="108"/>
      <c r="D79" s="109"/>
      <c r="E79" s="109"/>
      <c r="F79" s="109"/>
      <c r="G79" s="109"/>
      <c r="H79" s="109"/>
    </row>
    <row r="80" spans="1:8" x14ac:dyDescent="0.35">
      <c r="A80" s="108"/>
      <c r="B80" s="109"/>
      <c r="C80" s="108"/>
      <c r="D80" s="109"/>
      <c r="E80" s="109"/>
      <c r="F80" s="110"/>
      <c r="G80" s="109"/>
      <c r="H80" s="109"/>
    </row>
    <row r="81" spans="1:8" x14ac:dyDescent="0.35">
      <c r="A81" s="108"/>
      <c r="B81" s="109"/>
      <c r="C81" s="108"/>
      <c r="D81" s="109"/>
      <c r="E81" s="109"/>
      <c r="F81" s="109"/>
      <c r="G81" s="109"/>
      <c r="H81" s="109"/>
    </row>
    <row r="82" spans="1:8" x14ac:dyDescent="0.35">
      <c r="A82" s="108"/>
      <c r="B82" s="109"/>
      <c r="C82" s="108"/>
      <c r="D82" s="109"/>
      <c r="E82" s="109"/>
      <c r="F82" s="109"/>
      <c r="G82" s="109"/>
      <c r="H82" s="109"/>
    </row>
    <row r="83" spans="1:8" x14ac:dyDescent="0.35">
      <c r="A83" s="108"/>
      <c r="B83" s="109"/>
      <c r="C83" s="108"/>
      <c r="D83" s="109"/>
      <c r="E83" s="109"/>
      <c r="F83" s="109"/>
      <c r="G83" s="109"/>
      <c r="H83" s="109"/>
    </row>
    <row r="84" spans="1:8" x14ac:dyDescent="0.35">
      <c r="A84" s="108"/>
      <c r="B84" s="109"/>
      <c r="C84" s="108"/>
      <c r="D84" s="109"/>
      <c r="E84" s="109"/>
      <c r="F84" s="109"/>
      <c r="G84" s="109"/>
      <c r="H84" s="109"/>
    </row>
    <row r="85" spans="1:8" x14ac:dyDescent="0.35">
      <c r="A85" s="108"/>
      <c r="B85" s="109"/>
      <c r="C85" s="108"/>
      <c r="D85" s="109"/>
      <c r="E85" s="109"/>
      <c r="F85" s="109"/>
      <c r="G85" s="109"/>
      <c r="H85" s="109"/>
    </row>
    <row r="86" spans="1:8" x14ac:dyDescent="0.35">
      <c r="A86" s="108"/>
      <c r="B86" s="109"/>
      <c r="C86" s="108"/>
      <c r="D86" s="109"/>
      <c r="E86" s="109"/>
      <c r="F86" s="109"/>
      <c r="G86" s="109"/>
      <c r="H86" s="109"/>
    </row>
    <row r="87" spans="1:8" x14ac:dyDescent="0.35">
      <c r="A87" s="108"/>
      <c r="B87" s="109"/>
      <c r="C87" s="108"/>
      <c r="D87" s="109"/>
      <c r="E87" s="109"/>
      <c r="F87" s="109"/>
      <c r="G87" s="109"/>
      <c r="H87" s="109"/>
    </row>
    <row r="88" spans="1:8" x14ac:dyDescent="0.35">
      <c r="A88" s="108"/>
      <c r="B88" s="109"/>
      <c r="C88" s="108"/>
      <c r="D88" s="109"/>
      <c r="E88" s="109"/>
      <c r="F88" s="110"/>
      <c r="G88" s="109"/>
      <c r="H88" s="109"/>
    </row>
    <row r="89" spans="1:8" x14ac:dyDescent="0.35">
      <c r="A89" s="108"/>
      <c r="B89" s="109"/>
      <c r="C89" s="108"/>
      <c r="D89" s="109"/>
      <c r="E89" s="109"/>
      <c r="F89" s="109"/>
      <c r="G89" s="109"/>
      <c r="H89" s="109"/>
    </row>
    <row r="90" spans="1:8" x14ac:dyDescent="0.35">
      <c r="A90" s="108"/>
      <c r="B90" s="109"/>
      <c r="C90" s="108"/>
      <c r="D90" s="109"/>
      <c r="E90" s="109"/>
      <c r="F90" s="109"/>
      <c r="G90" s="109"/>
      <c r="H90" s="109"/>
    </row>
    <row r="91" spans="1:8" x14ac:dyDescent="0.35">
      <c r="A91" s="108"/>
      <c r="B91" s="109"/>
      <c r="C91" s="108"/>
      <c r="D91" s="109"/>
      <c r="E91" s="109"/>
      <c r="F91" s="110"/>
      <c r="G91" s="109"/>
      <c r="H91" s="109"/>
    </row>
    <row r="92" spans="1:8" x14ac:dyDescent="0.35">
      <c r="A92" s="108"/>
      <c r="B92" s="109"/>
      <c r="C92" s="108"/>
      <c r="D92" s="109"/>
      <c r="E92" s="109"/>
      <c r="F92" s="109"/>
      <c r="G92" s="109"/>
      <c r="H92" s="109"/>
    </row>
    <row r="93" spans="1:8" x14ac:dyDescent="0.35">
      <c r="A93" s="108"/>
      <c r="B93" s="109"/>
      <c r="C93" s="108"/>
      <c r="D93" s="109"/>
      <c r="E93" s="109"/>
      <c r="F93" s="109"/>
      <c r="G93" s="109"/>
      <c r="H93" s="109"/>
    </row>
    <row r="94" spans="1:8" x14ac:dyDescent="0.35">
      <c r="A94" s="108"/>
      <c r="B94" s="109"/>
      <c r="C94" s="108"/>
      <c r="D94" s="109"/>
      <c r="E94" s="109"/>
      <c r="F94" s="110"/>
      <c r="G94" s="110"/>
      <c r="H94" s="109"/>
    </row>
    <row r="95" spans="1:8" x14ac:dyDescent="0.35">
      <c r="A95" s="108"/>
      <c r="B95" s="109"/>
      <c r="C95" s="108"/>
      <c r="D95" s="109"/>
      <c r="E95" s="109"/>
      <c r="F95" s="109"/>
      <c r="G95" s="109"/>
      <c r="H95" s="109"/>
    </row>
    <row r="96" spans="1:8" x14ac:dyDescent="0.35">
      <c r="A96" s="108"/>
      <c r="B96" s="109"/>
      <c r="C96" s="108"/>
      <c r="D96" s="109"/>
      <c r="E96" s="109"/>
      <c r="F96" s="109"/>
      <c r="G96" s="109"/>
      <c r="H96" s="109"/>
    </row>
    <row r="97" spans="1:8" x14ac:dyDescent="0.35">
      <c r="A97" s="108"/>
      <c r="B97" s="109"/>
      <c r="C97" s="108"/>
      <c r="D97" s="109"/>
      <c r="E97" s="109"/>
      <c r="F97" s="109"/>
      <c r="G97" s="109"/>
      <c r="H97" s="109"/>
    </row>
    <row r="98" spans="1:8" x14ac:dyDescent="0.35">
      <c r="A98" s="108"/>
      <c r="B98" s="109"/>
      <c r="C98" s="108"/>
      <c r="D98" s="109"/>
      <c r="E98" s="109"/>
      <c r="F98" s="109"/>
      <c r="G98" s="109"/>
      <c r="H98" s="109"/>
    </row>
    <row r="99" spans="1:8" x14ac:dyDescent="0.35">
      <c r="A99" s="108"/>
      <c r="B99" s="109"/>
      <c r="C99" s="108"/>
      <c r="D99" s="109"/>
      <c r="E99" s="109"/>
      <c r="F99" s="109"/>
      <c r="G99" s="109"/>
      <c r="H99" s="109"/>
    </row>
    <row r="100" spans="1:8" x14ac:dyDescent="0.35">
      <c r="A100" s="108"/>
      <c r="B100" s="109"/>
      <c r="C100" s="108"/>
      <c r="D100" s="109"/>
      <c r="E100" s="109"/>
      <c r="F100" s="109"/>
      <c r="G100" s="109"/>
      <c r="H100" s="109"/>
    </row>
    <row r="101" spans="1:8" x14ac:dyDescent="0.35">
      <c r="A101" s="108"/>
      <c r="B101" s="109"/>
      <c r="C101" s="108"/>
      <c r="D101" s="109"/>
      <c r="E101" s="109"/>
      <c r="F101" s="109"/>
      <c r="G101" s="109"/>
      <c r="H101" s="109"/>
    </row>
    <row r="102" spans="1:8" x14ac:dyDescent="0.35">
      <c r="A102" s="108"/>
      <c r="B102" s="109"/>
      <c r="C102" s="108"/>
      <c r="D102" s="109"/>
      <c r="E102" s="109"/>
      <c r="F102" s="110"/>
      <c r="G102" s="110"/>
      <c r="H102" s="109"/>
    </row>
    <row r="103" spans="1:8" x14ac:dyDescent="0.35">
      <c r="A103" s="108"/>
      <c r="B103" s="109"/>
      <c r="C103" s="108"/>
      <c r="D103" s="109"/>
      <c r="E103" s="109"/>
      <c r="F103" s="109"/>
      <c r="G103" s="109"/>
      <c r="H103" s="109"/>
    </row>
    <row r="104" spans="1:8" x14ac:dyDescent="0.35">
      <c r="A104" s="108"/>
      <c r="B104" s="109"/>
      <c r="C104" s="108"/>
      <c r="D104" s="109"/>
      <c r="E104" s="109"/>
      <c r="F104" s="110"/>
      <c r="G104" s="110"/>
      <c r="H104" s="109"/>
    </row>
    <row r="105" spans="1:8" x14ac:dyDescent="0.35">
      <c r="A105" s="108"/>
      <c r="B105" s="109"/>
      <c r="C105" s="108"/>
      <c r="D105" s="109"/>
      <c r="E105" s="109"/>
      <c r="F105" s="110"/>
      <c r="G105" s="110"/>
      <c r="H105" s="109"/>
    </row>
    <row r="106" spans="1:8" x14ac:dyDescent="0.35">
      <c r="A106" s="108"/>
      <c r="B106" s="109"/>
      <c r="C106" s="108"/>
      <c r="D106" s="109"/>
      <c r="E106" s="109"/>
      <c r="F106" s="110"/>
      <c r="G106" s="110"/>
      <c r="H106" s="109"/>
    </row>
    <row r="107" spans="1:8" x14ac:dyDescent="0.35">
      <c r="A107" s="108"/>
      <c r="B107" s="109"/>
      <c r="C107" s="108"/>
      <c r="D107" s="109"/>
      <c r="E107" s="109"/>
      <c r="F107" s="109"/>
      <c r="G107" s="109"/>
      <c r="H107" s="109"/>
    </row>
    <row r="108" spans="1:8" x14ac:dyDescent="0.35">
      <c r="A108" s="108"/>
      <c r="B108" s="109"/>
      <c r="C108" s="108"/>
      <c r="D108" s="109"/>
      <c r="E108" s="109"/>
      <c r="F108" s="110"/>
      <c r="G108" s="110"/>
      <c r="H108" s="109"/>
    </row>
    <row r="109" spans="1:8" x14ac:dyDescent="0.35">
      <c r="A109" s="108"/>
      <c r="B109" s="109"/>
      <c r="C109" s="108"/>
      <c r="D109" s="109"/>
      <c r="E109" s="109"/>
      <c r="F109" s="109"/>
      <c r="G109" s="109"/>
      <c r="H109" s="109"/>
    </row>
    <row r="110" spans="1:8" x14ac:dyDescent="0.35">
      <c r="A110" s="108"/>
      <c r="B110" s="109"/>
      <c r="C110" s="108"/>
      <c r="D110" s="109"/>
      <c r="E110" s="109"/>
      <c r="F110" s="109"/>
      <c r="G110" s="109"/>
      <c r="H110" s="109"/>
    </row>
    <row r="111" spans="1:8" x14ac:dyDescent="0.35">
      <c r="A111" s="108"/>
      <c r="B111" s="109"/>
      <c r="C111" s="108"/>
      <c r="D111" s="109"/>
      <c r="E111" s="109"/>
      <c r="F111" s="109"/>
      <c r="G111" s="109"/>
      <c r="H111" s="109"/>
    </row>
    <row r="112" spans="1:8" x14ac:dyDescent="0.35">
      <c r="A112" s="108"/>
      <c r="B112" s="109"/>
      <c r="C112" s="108"/>
      <c r="D112" s="109"/>
      <c r="E112" s="109"/>
      <c r="F112" s="109"/>
      <c r="G112" s="109"/>
      <c r="H112" s="109"/>
    </row>
    <row r="113" spans="1:8" x14ac:dyDescent="0.35">
      <c r="A113" s="108"/>
      <c r="B113" s="109"/>
      <c r="C113" s="108"/>
      <c r="D113" s="109"/>
      <c r="E113" s="109"/>
      <c r="F113" s="109"/>
      <c r="G113" s="109"/>
      <c r="H113" s="109"/>
    </row>
    <row r="114" spans="1:8" x14ac:dyDescent="0.35">
      <c r="A114" s="108"/>
      <c r="B114" s="109"/>
      <c r="C114" s="108"/>
      <c r="D114" s="109"/>
      <c r="E114" s="109"/>
      <c r="F114" s="109"/>
      <c r="G114" s="109"/>
      <c r="H114" s="109"/>
    </row>
    <row r="115" spans="1:8" x14ac:dyDescent="0.35">
      <c r="A115" s="108"/>
      <c r="B115" s="109"/>
      <c r="C115" s="108"/>
      <c r="D115" s="109"/>
      <c r="E115" s="109"/>
      <c r="F115" s="109"/>
      <c r="G115" s="109"/>
      <c r="H115" s="109"/>
    </row>
    <row r="116" spans="1:8" x14ac:dyDescent="0.35">
      <c r="A116" s="108"/>
      <c r="B116" s="109"/>
      <c r="C116" s="108"/>
      <c r="D116" s="109"/>
      <c r="E116" s="109"/>
      <c r="F116" s="109"/>
      <c r="G116" s="109"/>
      <c r="H116" s="109"/>
    </row>
    <row r="117" spans="1:8" x14ac:dyDescent="0.35">
      <c r="A117" s="108"/>
      <c r="B117" s="109"/>
      <c r="C117" s="108"/>
      <c r="D117" s="109"/>
      <c r="E117" s="109"/>
      <c r="F117" s="109"/>
      <c r="G117" s="109"/>
      <c r="H117" s="109"/>
    </row>
    <row r="118" spans="1:8" x14ac:dyDescent="0.35">
      <c r="A118" s="108"/>
      <c r="B118" s="109"/>
      <c r="C118" s="108"/>
      <c r="D118" s="109"/>
      <c r="E118" s="109"/>
      <c r="F118" s="109"/>
      <c r="G118" s="109"/>
      <c r="H118" s="109"/>
    </row>
    <row r="119" spans="1:8" x14ac:dyDescent="0.35">
      <c r="A119" s="108"/>
      <c r="B119" s="109"/>
      <c r="C119" s="108"/>
      <c r="D119" s="109"/>
      <c r="E119" s="109"/>
      <c r="F119" s="109"/>
      <c r="G119" s="109"/>
      <c r="H119" s="109"/>
    </row>
    <row r="120" spans="1:8" x14ac:dyDescent="0.35">
      <c r="A120" s="108"/>
      <c r="B120" s="109"/>
      <c r="C120" s="108"/>
      <c r="D120" s="109"/>
      <c r="E120" s="109"/>
      <c r="F120" s="109"/>
      <c r="G120" s="109"/>
      <c r="H120" s="109"/>
    </row>
    <row r="121" spans="1:8" x14ac:dyDescent="0.35">
      <c r="A121" s="108"/>
      <c r="B121" s="109"/>
      <c r="C121" s="108"/>
      <c r="D121" s="109"/>
      <c r="E121" s="109"/>
      <c r="F121" s="109"/>
      <c r="G121" s="109"/>
      <c r="H121" s="109"/>
    </row>
    <row r="122" spans="1:8" x14ac:dyDescent="0.35">
      <c r="A122" s="108"/>
      <c r="B122" s="109"/>
      <c r="C122" s="108"/>
      <c r="D122" s="109"/>
      <c r="E122" s="109"/>
      <c r="F122" s="109"/>
      <c r="G122" s="109"/>
      <c r="H122" s="109"/>
    </row>
    <row r="123" spans="1:8" x14ac:dyDescent="0.35">
      <c r="A123" s="108"/>
      <c r="B123" s="109"/>
      <c r="C123" s="108"/>
      <c r="D123" s="109"/>
      <c r="E123" s="109"/>
      <c r="F123" s="109"/>
      <c r="G123" s="109"/>
      <c r="H123" s="109"/>
    </row>
    <row r="124" spans="1:8" x14ac:dyDescent="0.35">
      <c r="A124" s="108"/>
      <c r="B124" s="109"/>
      <c r="C124" s="108"/>
      <c r="D124" s="109"/>
      <c r="E124" s="109"/>
      <c r="F124" s="109"/>
      <c r="G124" s="109"/>
      <c r="H124" s="109"/>
    </row>
    <row r="125" spans="1:8" x14ac:dyDescent="0.35">
      <c r="A125" s="108"/>
      <c r="B125" s="109"/>
      <c r="C125" s="108"/>
      <c r="D125" s="109"/>
      <c r="E125" s="109"/>
      <c r="F125" s="109"/>
      <c r="G125" s="109"/>
      <c r="H125" s="109"/>
    </row>
    <row r="126" spans="1:8" x14ac:dyDescent="0.35">
      <c r="A126" s="108"/>
      <c r="B126" s="109"/>
      <c r="C126" s="108"/>
      <c r="D126" s="109"/>
      <c r="E126" s="109"/>
      <c r="F126" s="109"/>
      <c r="G126" s="109"/>
      <c r="H126" s="109"/>
    </row>
    <row r="127" spans="1:8" x14ac:dyDescent="0.35">
      <c r="A127" s="108"/>
      <c r="B127" s="109"/>
      <c r="C127" s="108"/>
      <c r="D127" s="109"/>
      <c r="E127" s="109"/>
      <c r="F127" s="109"/>
      <c r="G127" s="109"/>
      <c r="H127" s="109"/>
    </row>
    <row r="128" spans="1:8" x14ac:dyDescent="0.35">
      <c r="A128" s="108"/>
      <c r="B128" s="109"/>
      <c r="C128" s="108"/>
      <c r="D128" s="109"/>
      <c r="E128" s="109"/>
      <c r="F128" s="109"/>
      <c r="G128" s="109"/>
      <c r="H128" s="109"/>
    </row>
    <row r="129" spans="1:8" x14ac:dyDescent="0.35">
      <c r="A129" s="108"/>
      <c r="B129" s="109"/>
      <c r="C129" s="108"/>
      <c r="D129" s="109"/>
      <c r="E129" s="109"/>
      <c r="F129" s="109"/>
      <c r="G129" s="109"/>
      <c r="H129" s="109"/>
    </row>
    <row r="130" spans="1:8" x14ac:dyDescent="0.35">
      <c r="A130" s="108"/>
      <c r="B130" s="109"/>
      <c r="C130" s="108"/>
      <c r="D130" s="109"/>
      <c r="E130" s="109"/>
      <c r="F130" s="109"/>
      <c r="G130" s="109"/>
      <c r="H130" s="109"/>
    </row>
    <row r="131" spans="1:8" x14ac:dyDescent="0.35">
      <c r="A131" s="108"/>
      <c r="B131" s="109"/>
      <c r="C131" s="108"/>
      <c r="D131" s="109"/>
      <c r="E131" s="109"/>
      <c r="F131" s="109"/>
      <c r="G131" s="109"/>
      <c r="H131" s="109"/>
    </row>
    <row r="132" spans="1:8" x14ac:dyDescent="0.35">
      <c r="A132" s="108"/>
      <c r="B132" s="109"/>
      <c r="C132" s="108"/>
      <c r="D132" s="109"/>
      <c r="E132" s="109"/>
      <c r="F132" s="109"/>
      <c r="G132" s="109"/>
      <c r="H132" s="109"/>
    </row>
    <row r="133" spans="1:8" x14ac:dyDescent="0.35">
      <c r="A133" s="108"/>
      <c r="B133" s="109"/>
      <c r="C133" s="108"/>
      <c r="D133" s="109"/>
      <c r="E133" s="109"/>
      <c r="F133" s="109"/>
      <c r="G133" s="109"/>
      <c r="H133" s="109"/>
    </row>
    <row r="134" spans="1:8" x14ac:dyDescent="0.35">
      <c r="A134" s="108"/>
      <c r="B134" s="109"/>
      <c r="C134" s="108"/>
      <c r="D134" s="109"/>
      <c r="E134" s="109"/>
      <c r="F134" s="109"/>
      <c r="G134" s="109"/>
      <c r="H134" s="109"/>
    </row>
    <row r="135" spans="1:8" x14ac:dyDescent="0.35">
      <c r="A135" s="108"/>
      <c r="B135" s="109"/>
      <c r="C135" s="108"/>
      <c r="D135" s="109"/>
      <c r="E135" s="109"/>
      <c r="F135" s="109"/>
      <c r="G135" s="109"/>
      <c r="H135" s="109"/>
    </row>
    <row r="136" spans="1:8" x14ac:dyDescent="0.35">
      <c r="A136" s="108"/>
      <c r="B136" s="109"/>
      <c r="C136" s="108"/>
      <c r="D136" s="109"/>
      <c r="E136" s="109"/>
      <c r="F136" s="109"/>
      <c r="G136" s="109"/>
      <c r="H136" s="109"/>
    </row>
    <row r="137" spans="1:8" x14ac:dyDescent="0.35">
      <c r="A137" s="108"/>
      <c r="B137" s="109"/>
      <c r="C137" s="108"/>
      <c r="D137" s="109"/>
      <c r="E137" s="109"/>
      <c r="F137" s="109"/>
      <c r="G137" s="109"/>
      <c r="H137" s="109"/>
    </row>
    <row r="138" spans="1:8" x14ac:dyDescent="0.35">
      <c r="A138" s="108"/>
      <c r="B138" s="109"/>
      <c r="C138" s="108"/>
      <c r="D138" s="109"/>
      <c r="E138" s="109"/>
      <c r="F138" s="109"/>
      <c r="G138" s="109"/>
      <c r="H138" s="109"/>
    </row>
    <row r="139" spans="1:8" x14ac:dyDescent="0.35">
      <c r="A139" s="108"/>
      <c r="B139" s="109"/>
      <c r="C139" s="108"/>
      <c r="D139" s="109"/>
      <c r="E139" s="109"/>
      <c r="F139" s="109"/>
      <c r="G139" s="109"/>
      <c r="H139" s="109"/>
    </row>
    <row r="140" spans="1:8" x14ac:dyDescent="0.35">
      <c r="A140" s="108"/>
      <c r="B140" s="109"/>
      <c r="C140" s="108"/>
      <c r="D140" s="109"/>
      <c r="E140" s="109"/>
      <c r="F140" s="109"/>
      <c r="G140" s="109"/>
      <c r="H140" s="109"/>
    </row>
    <row r="141" spans="1:8" x14ac:dyDescent="0.35">
      <c r="A141" s="108"/>
      <c r="B141" s="109"/>
      <c r="C141" s="108"/>
      <c r="D141" s="109"/>
      <c r="E141" s="109"/>
      <c r="F141" s="110"/>
      <c r="G141" s="110"/>
      <c r="H141" s="109"/>
    </row>
    <row r="142" spans="1:8" x14ac:dyDescent="0.35">
      <c r="A142" s="108"/>
      <c r="B142" s="109"/>
      <c r="C142" s="108"/>
      <c r="D142" s="109"/>
      <c r="E142" s="109"/>
      <c r="F142" s="110"/>
      <c r="G142" s="110"/>
      <c r="H142" s="109"/>
    </row>
    <row r="143" spans="1:8" x14ac:dyDescent="0.35">
      <c r="A143" s="108"/>
      <c r="B143" s="109"/>
      <c r="C143" s="108"/>
      <c r="D143" s="109"/>
      <c r="E143" s="109"/>
      <c r="F143" s="110"/>
      <c r="G143" s="110"/>
      <c r="H143" s="109"/>
    </row>
    <row r="144" spans="1:8" x14ac:dyDescent="0.35">
      <c r="A144" s="108"/>
      <c r="B144" s="109"/>
      <c r="C144" s="108"/>
      <c r="D144" s="109"/>
      <c r="E144" s="109"/>
      <c r="F144" s="110"/>
      <c r="G144" s="110"/>
      <c r="H144" s="109"/>
    </row>
    <row r="145" spans="1:8" x14ac:dyDescent="0.35">
      <c r="A145" s="108"/>
      <c r="B145" s="109"/>
      <c r="C145" s="108"/>
      <c r="D145" s="109"/>
      <c r="E145" s="109"/>
      <c r="F145" s="110"/>
      <c r="G145" s="110"/>
      <c r="H145" s="109"/>
    </row>
    <row r="146" spans="1:8" x14ac:dyDescent="0.35">
      <c r="A146" s="108"/>
      <c r="B146" s="109"/>
      <c r="C146" s="108"/>
      <c r="D146" s="109"/>
      <c r="E146" s="109"/>
      <c r="F146" s="110"/>
      <c r="G146" s="110"/>
      <c r="H146" s="109"/>
    </row>
    <row r="147" spans="1:8" x14ac:dyDescent="0.35">
      <c r="A147" s="108"/>
      <c r="B147" s="109"/>
      <c r="C147" s="108"/>
      <c r="D147" s="109"/>
      <c r="E147" s="109"/>
      <c r="F147" s="110"/>
      <c r="G147" s="110"/>
      <c r="H147" s="109"/>
    </row>
    <row r="148" spans="1:8" x14ac:dyDescent="0.35">
      <c r="A148" s="108"/>
      <c r="B148" s="109"/>
      <c r="C148" s="108"/>
      <c r="D148" s="109"/>
      <c r="E148" s="109"/>
      <c r="F148" s="110"/>
      <c r="G148" s="110"/>
      <c r="H148" s="109"/>
    </row>
    <row r="149" spans="1:8" x14ac:dyDescent="0.35">
      <c r="A149" s="108"/>
      <c r="B149" s="109"/>
      <c r="C149" s="108"/>
      <c r="D149" s="109"/>
      <c r="E149" s="109"/>
      <c r="F149" s="110"/>
      <c r="G149" s="110"/>
      <c r="H149" s="109"/>
    </row>
    <row r="150" spans="1:8" x14ac:dyDescent="0.35">
      <c r="A150" s="108"/>
      <c r="B150" s="109"/>
      <c r="C150" s="108"/>
      <c r="D150" s="109"/>
      <c r="E150" s="109"/>
      <c r="F150" s="110"/>
      <c r="G150" s="110"/>
      <c r="H150" s="109"/>
    </row>
    <row r="151" spans="1:8" x14ac:dyDescent="0.35">
      <c r="A151" s="108"/>
      <c r="B151" s="109"/>
      <c r="C151" s="108"/>
      <c r="D151" s="109"/>
      <c r="E151" s="109"/>
      <c r="F151" s="110"/>
      <c r="G151" s="110"/>
      <c r="H151" s="109"/>
    </row>
    <row r="152" spans="1:8" x14ac:dyDescent="0.35">
      <c r="A152" s="108"/>
      <c r="B152" s="109"/>
      <c r="C152" s="108"/>
      <c r="D152" s="109"/>
      <c r="E152" s="109"/>
      <c r="F152" s="110"/>
      <c r="G152" s="110"/>
      <c r="H152" s="109"/>
    </row>
    <row r="153" spans="1:8" x14ac:dyDescent="0.35">
      <c r="A153" s="108"/>
      <c r="B153" s="109"/>
      <c r="C153" s="108"/>
      <c r="D153" s="109"/>
      <c r="E153" s="109"/>
      <c r="F153" s="110"/>
      <c r="G153" s="110"/>
      <c r="H153" s="109"/>
    </row>
    <row r="154" spans="1:8" x14ac:dyDescent="0.35">
      <c r="A154" s="108"/>
      <c r="B154" s="109"/>
      <c r="C154" s="108"/>
      <c r="D154" s="109"/>
      <c r="E154" s="109"/>
      <c r="F154" s="110"/>
      <c r="G154" s="110"/>
      <c r="H154" s="109"/>
    </row>
    <row r="155" spans="1:8" x14ac:dyDescent="0.35">
      <c r="A155" s="108"/>
      <c r="B155" s="109"/>
      <c r="C155" s="108"/>
      <c r="D155" s="109"/>
      <c r="E155" s="109"/>
      <c r="F155" s="110"/>
      <c r="G155" s="110"/>
      <c r="H155" s="109"/>
    </row>
    <row r="156" spans="1:8" x14ac:dyDescent="0.35">
      <c r="A156" s="108"/>
      <c r="B156" s="109"/>
      <c r="C156" s="108"/>
      <c r="D156" s="109"/>
      <c r="E156" s="109"/>
      <c r="F156" s="109"/>
      <c r="G156" s="109"/>
      <c r="H156" s="109"/>
    </row>
    <row r="157" spans="1:8" x14ac:dyDescent="0.35">
      <c r="A157" s="108"/>
      <c r="B157" s="109"/>
      <c r="C157" s="108"/>
      <c r="D157" s="109"/>
      <c r="E157" s="109"/>
      <c r="F157" s="110"/>
      <c r="G157" s="110"/>
      <c r="H157" s="109"/>
    </row>
    <row r="158" spans="1:8" x14ac:dyDescent="0.35">
      <c r="A158" s="108"/>
      <c r="B158" s="109"/>
      <c r="C158" s="108"/>
      <c r="D158" s="109"/>
      <c r="E158" s="109"/>
      <c r="F158" s="109"/>
      <c r="G158" s="109"/>
      <c r="H158" s="109"/>
    </row>
    <row r="159" spans="1:8" x14ac:dyDescent="0.35">
      <c r="A159" s="108"/>
      <c r="B159" s="109"/>
      <c r="C159" s="108"/>
      <c r="D159" s="109"/>
      <c r="E159" s="109"/>
      <c r="F159" s="109"/>
      <c r="G159" s="109"/>
      <c r="H159" s="109"/>
    </row>
    <row r="160" spans="1:8" x14ac:dyDescent="0.35">
      <c r="A160" s="108"/>
      <c r="B160" s="109"/>
      <c r="C160" s="108"/>
      <c r="D160" s="109"/>
      <c r="E160" s="109"/>
      <c r="F160" s="109"/>
      <c r="G160" s="109"/>
      <c r="H160" s="109"/>
    </row>
    <row r="161" spans="1:8" x14ac:dyDescent="0.35">
      <c r="A161" s="108"/>
      <c r="B161" s="109"/>
      <c r="C161" s="108"/>
      <c r="D161" s="109"/>
      <c r="E161" s="109"/>
      <c r="F161" s="109"/>
      <c r="G161" s="109"/>
      <c r="H161" s="109"/>
    </row>
    <row r="162" spans="1:8" x14ac:dyDescent="0.35">
      <c r="A162" s="108"/>
      <c r="B162" s="109"/>
      <c r="C162" s="108"/>
      <c r="D162" s="109"/>
      <c r="E162" s="109"/>
      <c r="F162" s="109"/>
      <c r="G162" s="109"/>
      <c r="H162" s="109"/>
    </row>
    <row r="163" spans="1:8" x14ac:dyDescent="0.35">
      <c r="A163" s="108"/>
      <c r="B163" s="109"/>
      <c r="C163" s="108"/>
      <c r="D163" s="109"/>
      <c r="E163" s="109"/>
      <c r="F163" s="109"/>
      <c r="G163" s="109"/>
      <c r="H163" s="109"/>
    </row>
    <row r="164" spans="1:8" x14ac:dyDescent="0.35">
      <c r="A164" s="108"/>
      <c r="B164" s="109"/>
      <c r="C164" s="108"/>
      <c r="D164" s="109"/>
      <c r="E164" s="109"/>
      <c r="F164" s="109"/>
      <c r="G164" s="109"/>
      <c r="H164" s="109"/>
    </row>
    <row r="165" spans="1:8" x14ac:dyDescent="0.35">
      <c r="A165" s="108"/>
      <c r="B165" s="109"/>
      <c r="C165" s="108"/>
      <c r="D165" s="109"/>
      <c r="E165" s="109"/>
      <c r="F165" s="110"/>
      <c r="G165" s="110"/>
      <c r="H165" s="109"/>
    </row>
    <row r="166" spans="1:8" x14ac:dyDescent="0.35">
      <c r="A166" s="108"/>
      <c r="B166" s="109"/>
      <c r="C166" s="108"/>
      <c r="D166" s="109"/>
      <c r="E166" s="109"/>
      <c r="F166" s="110"/>
      <c r="G166" s="110"/>
      <c r="H166" s="109"/>
    </row>
    <row r="167" spans="1:8" x14ac:dyDescent="0.35">
      <c r="A167" s="108"/>
      <c r="B167" s="109"/>
      <c r="C167" s="108"/>
      <c r="D167" s="109"/>
      <c r="E167" s="109"/>
      <c r="F167" s="110"/>
      <c r="G167" s="110"/>
      <c r="H167" s="109"/>
    </row>
    <row r="168" spans="1:8" x14ac:dyDescent="0.35">
      <c r="A168" s="108"/>
      <c r="B168" s="109"/>
      <c r="C168" s="108"/>
      <c r="D168" s="109"/>
      <c r="E168" s="109"/>
      <c r="F168" s="110"/>
      <c r="G168" s="110"/>
      <c r="H168" s="109"/>
    </row>
    <row r="169" spans="1:8" x14ac:dyDescent="0.35">
      <c r="A169" s="108"/>
      <c r="B169" s="109"/>
      <c r="C169" s="108"/>
      <c r="D169" s="109"/>
      <c r="E169" s="109"/>
      <c r="F169" s="110"/>
      <c r="G169" s="110"/>
      <c r="H169" s="109"/>
    </row>
    <row r="170" spans="1:8" x14ac:dyDescent="0.35">
      <c r="A170" s="108"/>
      <c r="B170" s="109"/>
      <c r="C170" s="108"/>
      <c r="D170" s="109"/>
      <c r="E170" s="109"/>
      <c r="F170" s="110"/>
      <c r="G170" s="110"/>
      <c r="H170" s="109"/>
    </row>
    <row r="171" spans="1:8" x14ac:dyDescent="0.35">
      <c r="A171" s="108"/>
      <c r="B171" s="109"/>
      <c r="C171" s="108"/>
      <c r="D171" s="109"/>
      <c r="E171" s="109"/>
      <c r="F171" s="110"/>
      <c r="G171" s="110"/>
      <c r="H171" s="109"/>
    </row>
    <row r="172" spans="1:8" x14ac:dyDescent="0.35">
      <c r="A172" s="108"/>
      <c r="B172" s="109"/>
      <c r="C172" s="108"/>
      <c r="D172" s="109"/>
      <c r="E172" s="109"/>
      <c r="F172" s="109"/>
      <c r="G172" s="109"/>
      <c r="H172" s="109"/>
    </row>
    <row r="173" spans="1:8" x14ac:dyDescent="0.35">
      <c r="A173" s="108"/>
      <c r="B173" s="109"/>
      <c r="C173" s="108"/>
      <c r="D173" s="109"/>
      <c r="E173" s="109"/>
      <c r="F173" s="110"/>
      <c r="G173" s="110"/>
      <c r="H173" s="109"/>
    </row>
    <row r="174" spans="1:8" x14ac:dyDescent="0.35">
      <c r="A174" s="108"/>
      <c r="B174" s="109"/>
      <c r="C174" s="108"/>
      <c r="D174" s="109"/>
      <c r="E174" s="109"/>
      <c r="F174" s="109"/>
      <c r="G174" s="109"/>
      <c r="H174" s="109"/>
    </row>
    <row r="175" spans="1:8" x14ac:dyDescent="0.35">
      <c r="A175" s="108"/>
      <c r="B175" s="109"/>
      <c r="C175" s="108"/>
      <c r="D175" s="109"/>
      <c r="E175" s="109"/>
      <c r="F175" s="110"/>
      <c r="G175" s="110"/>
      <c r="H175" s="109"/>
    </row>
    <row r="176" spans="1:8" x14ac:dyDescent="0.35">
      <c r="A176" s="108"/>
      <c r="B176" s="109"/>
      <c r="C176" s="108"/>
      <c r="D176" s="109"/>
      <c r="E176" s="109"/>
      <c r="F176" s="109"/>
      <c r="G176" s="109"/>
      <c r="H176" s="109"/>
    </row>
    <row r="177" spans="1:8" x14ac:dyDescent="0.35">
      <c r="A177" s="108"/>
      <c r="B177" s="109"/>
      <c r="C177" s="108"/>
      <c r="D177" s="109"/>
      <c r="E177" s="109"/>
      <c r="F177" s="110"/>
      <c r="G177" s="110"/>
      <c r="H177" s="109"/>
    </row>
    <row r="178" spans="1:8" x14ac:dyDescent="0.35">
      <c r="A178" s="108"/>
      <c r="B178" s="109"/>
      <c r="C178" s="108"/>
      <c r="D178" s="109"/>
      <c r="E178" s="109"/>
      <c r="F178" s="109"/>
      <c r="G178" s="109"/>
      <c r="H178" s="109"/>
    </row>
    <row r="179" spans="1:8" x14ac:dyDescent="0.35">
      <c r="A179" s="108"/>
      <c r="B179" s="109"/>
      <c r="C179" s="108"/>
      <c r="D179" s="109"/>
      <c r="E179" s="109"/>
      <c r="F179" s="110"/>
      <c r="G179" s="110"/>
      <c r="H179" s="109"/>
    </row>
    <row r="180" spans="1:8" x14ac:dyDescent="0.35">
      <c r="A180" s="108"/>
      <c r="B180" s="109"/>
      <c r="C180" s="108"/>
      <c r="D180" s="109"/>
      <c r="E180" s="109"/>
      <c r="F180" s="109"/>
      <c r="G180" s="109"/>
      <c r="H180" s="109"/>
    </row>
    <row r="181" spans="1:8" x14ac:dyDescent="0.35">
      <c r="A181" s="108"/>
      <c r="B181" s="109"/>
      <c r="C181" s="108"/>
      <c r="D181" s="109"/>
      <c r="E181" s="109"/>
      <c r="F181" s="110"/>
      <c r="G181" s="110"/>
      <c r="H181" s="109"/>
    </row>
    <row r="182" spans="1:8" x14ac:dyDescent="0.35">
      <c r="A182" s="108"/>
      <c r="B182" s="109"/>
      <c r="C182" s="108"/>
      <c r="D182" s="109"/>
      <c r="E182" s="109"/>
      <c r="F182" s="109"/>
      <c r="G182" s="109"/>
      <c r="H182" s="109"/>
    </row>
    <row r="183" spans="1:8" x14ac:dyDescent="0.35">
      <c r="A183" s="108"/>
      <c r="B183" s="109"/>
      <c r="C183" s="108"/>
      <c r="D183" s="109"/>
      <c r="E183" s="109"/>
      <c r="F183" s="110"/>
      <c r="G183" s="110"/>
      <c r="H183" s="109"/>
    </row>
    <row r="184" spans="1:8" x14ac:dyDescent="0.35">
      <c r="A184" s="108"/>
      <c r="B184" s="109"/>
      <c r="C184" s="108"/>
      <c r="D184" s="109"/>
      <c r="E184" s="109"/>
      <c r="F184" s="109"/>
      <c r="G184" s="109"/>
      <c r="H184" s="109"/>
    </row>
    <row r="185" spans="1:8" x14ac:dyDescent="0.35">
      <c r="A185" s="108"/>
      <c r="B185" s="109"/>
      <c r="C185" s="108"/>
      <c r="D185" s="109"/>
      <c r="E185" s="109"/>
      <c r="F185" s="110"/>
      <c r="G185" s="110"/>
      <c r="H185" s="109"/>
    </row>
    <row r="186" spans="1:8" x14ac:dyDescent="0.35">
      <c r="A186" s="108"/>
      <c r="B186" s="109"/>
      <c r="C186" s="108"/>
      <c r="D186" s="109"/>
      <c r="E186" s="109"/>
      <c r="F186" s="109"/>
      <c r="G186" s="109"/>
      <c r="H186" s="109"/>
    </row>
    <row r="187" spans="1:8" x14ac:dyDescent="0.35">
      <c r="A187" s="108"/>
      <c r="B187" s="109"/>
      <c r="C187" s="108"/>
      <c r="D187" s="109"/>
      <c r="E187" s="109"/>
      <c r="F187" s="110"/>
      <c r="G187" s="110"/>
      <c r="H187" s="109"/>
    </row>
    <row r="188" spans="1:8" x14ac:dyDescent="0.35">
      <c r="A188" s="108"/>
      <c r="B188" s="109"/>
      <c r="C188" s="108"/>
      <c r="D188" s="109"/>
      <c r="E188" s="109"/>
      <c r="F188" s="109"/>
      <c r="G188" s="109"/>
      <c r="H188" s="109"/>
    </row>
    <row r="189" spans="1:8" x14ac:dyDescent="0.35">
      <c r="A189" s="108"/>
      <c r="B189" s="109"/>
      <c r="C189" s="108"/>
      <c r="D189" s="109"/>
      <c r="E189" s="109"/>
      <c r="F189" s="109"/>
      <c r="G189" s="109"/>
      <c r="H189" s="109"/>
    </row>
    <row r="190" spans="1:8" x14ac:dyDescent="0.35">
      <c r="A190" s="108"/>
      <c r="B190" s="109"/>
      <c r="C190" s="108"/>
      <c r="D190" s="109"/>
      <c r="E190" s="109"/>
      <c r="F190" s="109"/>
      <c r="G190" s="109"/>
      <c r="H190" s="109"/>
    </row>
    <row r="191" spans="1:8" x14ac:dyDescent="0.35">
      <c r="A191" s="108"/>
      <c r="B191" s="109"/>
      <c r="C191" s="108"/>
      <c r="D191" s="109"/>
      <c r="E191" s="109"/>
      <c r="F191" s="110"/>
      <c r="G191" s="110"/>
      <c r="H191" s="109"/>
    </row>
    <row r="192" spans="1:8" x14ac:dyDescent="0.35">
      <c r="A192" s="108"/>
      <c r="B192" s="109"/>
      <c r="C192" s="108"/>
      <c r="D192" s="109"/>
      <c r="E192" s="109"/>
      <c r="F192" s="110"/>
      <c r="G192" s="110"/>
      <c r="H192" s="109"/>
    </row>
    <row r="193" spans="1:8" x14ac:dyDescent="0.35">
      <c r="A193" s="108"/>
      <c r="B193" s="109"/>
      <c r="C193" s="108"/>
      <c r="D193" s="109"/>
      <c r="E193" s="109"/>
      <c r="F193" s="110"/>
      <c r="G193" s="110"/>
      <c r="H193" s="109"/>
    </row>
    <row r="194" spans="1:8" x14ac:dyDescent="0.35">
      <c r="A194" s="108"/>
      <c r="B194" s="109"/>
      <c r="C194" s="108"/>
      <c r="D194" s="109"/>
      <c r="E194" s="109"/>
      <c r="F194" s="109"/>
      <c r="G194" s="109"/>
      <c r="H194" s="109"/>
    </row>
    <row r="195" spans="1:8" x14ac:dyDescent="0.35">
      <c r="A195" s="108"/>
      <c r="B195" s="109"/>
      <c r="C195" s="108"/>
      <c r="D195" s="109"/>
      <c r="E195" s="109"/>
      <c r="F195" s="110"/>
      <c r="G195" s="110"/>
      <c r="H195" s="109"/>
    </row>
    <row r="196" spans="1:8" x14ac:dyDescent="0.35">
      <c r="A196" s="108"/>
      <c r="B196" s="109"/>
      <c r="C196" s="108"/>
      <c r="D196" s="109"/>
      <c r="E196" s="109"/>
      <c r="F196" s="109"/>
      <c r="G196" s="109"/>
      <c r="H196" s="109"/>
    </row>
    <row r="197" spans="1:8" x14ac:dyDescent="0.35">
      <c r="A197" s="108"/>
      <c r="B197" s="109"/>
      <c r="C197" s="108"/>
      <c r="D197" s="109"/>
      <c r="E197" s="109"/>
      <c r="F197" s="109"/>
      <c r="G197" s="109"/>
      <c r="H197" s="109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0"/>
  <sheetViews>
    <sheetView zoomScale="85" zoomScaleNormal="85" workbookViewId="0">
      <pane ySplit="1" topLeftCell="A2" activePane="bottomLeft" state="frozen"/>
      <selection pane="bottomLeft" activeCell="A2" sqref="A2"/>
    </sheetView>
  </sheetViews>
  <sheetFormatPr baseColWidth="10" defaultColWidth="11.26953125" defaultRowHeight="14.5" x14ac:dyDescent="0.35"/>
  <cols>
    <col min="1" max="1" width="18.26953125" style="41" customWidth="1"/>
    <col min="2" max="2" width="38" style="31" customWidth="1"/>
    <col min="3" max="3" width="16" style="39" bestFit="1" customWidth="1"/>
    <col min="4" max="4" width="14.26953125" style="31" customWidth="1"/>
    <col min="5" max="5" width="15.26953125" style="42" customWidth="1"/>
    <col min="6" max="6" width="93.26953125" style="31" bestFit="1" customWidth="1"/>
    <col min="7" max="7" width="23.26953125" style="31" customWidth="1"/>
    <col min="8" max="8" width="25" style="31" customWidth="1"/>
    <col min="9" max="9" width="21" style="31" customWidth="1"/>
    <col min="10" max="16384" width="11.26953125" style="31"/>
  </cols>
  <sheetData>
    <row r="1" spans="1:8" x14ac:dyDescent="0.35">
      <c r="A1" s="36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6" t="s">
        <v>5</v>
      </c>
      <c r="G1" s="36" t="s">
        <v>6</v>
      </c>
      <c r="H1" s="36" t="s">
        <v>7</v>
      </c>
    </row>
    <row r="2" spans="1:8" x14ac:dyDescent="0.35">
      <c r="A2" s="108"/>
      <c r="B2" s="109"/>
      <c r="C2" s="108"/>
      <c r="D2" s="109"/>
      <c r="E2" s="109"/>
      <c r="F2" s="110"/>
      <c r="G2" s="110"/>
      <c r="H2" s="109"/>
    </row>
    <row r="3" spans="1:8" x14ac:dyDescent="0.35">
      <c r="A3" s="108"/>
      <c r="B3" s="109"/>
      <c r="C3" s="108"/>
      <c r="D3" s="109"/>
      <c r="E3" s="109"/>
      <c r="F3" s="110"/>
      <c r="G3" s="109"/>
      <c r="H3" s="109"/>
    </row>
    <row r="4" spans="1:8" x14ac:dyDescent="0.35">
      <c r="A4" s="108"/>
      <c r="B4" s="109"/>
      <c r="C4" s="108"/>
      <c r="D4" s="109"/>
      <c r="E4" s="109"/>
      <c r="F4" s="110"/>
      <c r="G4" s="109"/>
      <c r="H4" s="109"/>
    </row>
    <row r="5" spans="1:8" x14ac:dyDescent="0.35">
      <c r="A5" s="108"/>
      <c r="B5" s="109"/>
      <c r="C5" s="108"/>
      <c r="D5" s="109"/>
      <c r="E5" s="109"/>
      <c r="F5" s="109"/>
      <c r="G5" s="109"/>
      <c r="H5" s="109"/>
    </row>
    <row r="6" spans="1:8" x14ac:dyDescent="0.35">
      <c r="A6" s="108"/>
      <c r="B6" s="109"/>
      <c r="C6" s="108"/>
      <c r="D6" s="109"/>
      <c r="E6" s="109"/>
      <c r="F6" s="109"/>
      <c r="G6" s="109"/>
      <c r="H6" s="109"/>
    </row>
    <row r="7" spans="1:8" x14ac:dyDescent="0.35">
      <c r="A7" s="108"/>
      <c r="B7" s="109"/>
      <c r="C7" s="108"/>
      <c r="D7" s="109"/>
      <c r="E7" s="109"/>
      <c r="F7" s="109"/>
      <c r="G7" s="109"/>
      <c r="H7" s="109"/>
    </row>
    <row r="8" spans="1:8" x14ac:dyDescent="0.35">
      <c r="A8" s="108"/>
      <c r="B8" s="109"/>
      <c r="C8" s="108"/>
      <c r="D8" s="109"/>
      <c r="E8" s="109"/>
      <c r="F8" s="109"/>
      <c r="G8" s="109"/>
      <c r="H8" s="109"/>
    </row>
    <row r="9" spans="1:8" x14ac:dyDescent="0.35">
      <c r="A9" s="108"/>
      <c r="B9" s="109"/>
      <c r="C9" s="108"/>
      <c r="D9" s="109"/>
      <c r="E9" s="109"/>
      <c r="F9" s="109"/>
      <c r="G9" s="109"/>
      <c r="H9" s="109"/>
    </row>
    <row r="10" spans="1:8" x14ac:dyDescent="0.35">
      <c r="A10" s="108"/>
      <c r="B10" s="109"/>
      <c r="C10" s="108"/>
      <c r="D10" s="109"/>
      <c r="E10" s="109"/>
      <c r="F10" s="109"/>
      <c r="G10" s="109"/>
      <c r="H10" s="109"/>
    </row>
    <row r="11" spans="1:8" x14ac:dyDescent="0.35">
      <c r="A11" s="108"/>
      <c r="B11" s="109"/>
      <c r="C11" s="108"/>
      <c r="D11" s="109"/>
      <c r="E11" s="109"/>
      <c r="F11" s="109"/>
      <c r="G11" s="109"/>
      <c r="H11" s="109"/>
    </row>
    <row r="12" spans="1:8" x14ac:dyDescent="0.35">
      <c r="A12" s="108"/>
      <c r="B12" s="109"/>
      <c r="C12" s="108"/>
      <c r="D12" s="109"/>
      <c r="E12" s="109"/>
      <c r="F12" s="109"/>
      <c r="G12" s="109"/>
      <c r="H12" s="109"/>
    </row>
    <row r="13" spans="1:8" x14ac:dyDescent="0.35">
      <c r="A13" s="108"/>
      <c r="B13" s="109"/>
      <c r="C13" s="108"/>
      <c r="D13" s="109"/>
      <c r="E13" s="109"/>
      <c r="F13" s="110"/>
      <c r="G13" s="109"/>
      <c r="H13" s="109"/>
    </row>
    <row r="14" spans="1:8" x14ac:dyDescent="0.35">
      <c r="A14" s="108"/>
      <c r="B14" s="109"/>
      <c r="C14" s="108"/>
      <c r="D14" s="109"/>
      <c r="E14" s="109"/>
      <c r="F14" s="109"/>
      <c r="G14" s="112"/>
      <c r="H14" s="109"/>
    </row>
    <row r="15" spans="1:8" x14ac:dyDescent="0.35">
      <c r="A15" s="108"/>
      <c r="B15" s="109"/>
      <c r="C15" s="108"/>
      <c r="D15" s="109"/>
      <c r="E15" s="109"/>
      <c r="F15" s="109"/>
      <c r="G15" s="109"/>
      <c r="H15" s="109"/>
    </row>
    <row r="16" spans="1:8" x14ac:dyDescent="0.35">
      <c r="A16" s="108"/>
      <c r="B16" s="109"/>
      <c r="C16" s="108"/>
      <c r="D16" s="109"/>
      <c r="E16" s="109"/>
      <c r="F16" s="109"/>
      <c r="G16" s="112"/>
      <c r="H16" s="109"/>
    </row>
    <row r="17" spans="1:8" x14ac:dyDescent="0.35">
      <c r="A17" s="108"/>
      <c r="B17" s="109"/>
      <c r="C17" s="108"/>
      <c r="D17" s="109"/>
      <c r="E17" s="109"/>
      <c r="F17" s="109"/>
      <c r="G17" s="112"/>
      <c r="H17" s="109"/>
    </row>
    <row r="18" spans="1:8" x14ac:dyDescent="0.35">
      <c r="A18" s="108"/>
      <c r="B18" s="109"/>
      <c r="C18" s="108"/>
      <c r="D18" s="109"/>
      <c r="E18" s="109"/>
      <c r="F18" s="109"/>
      <c r="G18" s="112"/>
      <c r="H18" s="109"/>
    </row>
    <row r="19" spans="1:8" x14ac:dyDescent="0.35">
      <c r="A19" s="108"/>
      <c r="B19" s="109"/>
      <c r="C19" s="108"/>
      <c r="D19" s="109"/>
      <c r="E19" s="109"/>
      <c r="F19" s="109"/>
      <c r="G19" s="112"/>
      <c r="H19" s="109"/>
    </row>
    <row r="20" spans="1:8" x14ac:dyDescent="0.35">
      <c r="A20" s="108"/>
      <c r="B20" s="109"/>
      <c r="C20" s="108"/>
      <c r="D20" s="109"/>
      <c r="E20" s="109"/>
      <c r="F20" s="109"/>
      <c r="G20" s="109"/>
      <c r="H20" s="109"/>
    </row>
    <row r="21" spans="1:8" x14ac:dyDescent="0.35">
      <c r="A21" s="108"/>
      <c r="B21" s="109"/>
      <c r="C21" s="108"/>
      <c r="D21" s="109"/>
      <c r="E21" s="109"/>
      <c r="F21" s="109"/>
      <c r="G21" s="112"/>
      <c r="H21" s="109"/>
    </row>
    <row r="22" spans="1:8" x14ac:dyDescent="0.35">
      <c r="A22" s="108"/>
      <c r="B22" s="109"/>
      <c r="C22" s="108"/>
      <c r="D22" s="109"/>
      <c r="E22" s="109"/>
      <c r="F22" s="109"/>
      <c r="G22" s="112"/>
      <c r="H22" s="109"/>
    </row>
    <row r="23" spans="1:8" x14ac:dyDescent="0.35">
      <c r="A23" s="108"/>
      <c r="B23" s="109"/>
      <c r="C23" s="108"/>
      <c r="D23" s="109"/>
      <c r="E23" s="109"/>
      <c r="F23" s="109"/>
      <c r="G23" s="112"/>
      <c r="H23" s="109"/>
    </row>
    <row r="24" spans="1:8" x14ac:dyDescent="0.35">
      <c r="A24" s="108"/>
      <c r="B24" s="109"/>
      <c r="C24" s="108"/>
      <c r="D24" s="109"/>
      <c r="E24" s="109"/>
      <c r="F24" s="109"/>
      <c r="G24" s="109"/>
      <c r="H24" s="109"/>
    </row>
    <row r="25" spans="1:8" x14ac:dyDescent="0.35">
      <c r="A25" s="108"/>
      <c r="B25" s="109"/>
      <c r="C25" s="108"/>
      <c r="D25" s="109"/>
      <c r="E25" s="109"/>
      <c r="F25" s="109"/>
      <c r="G25" s="112"/>
      <c r="H25" s="109"/>
    </row>
    <row r="26" spans="1:8" x14ac:dyDescent="0.35">
      <c r="A26" s="108"/>
      <c r="B26" s="109"/>
      <c r="C26" s="108"/>
      <c r="D26" s="109"/>
      <c r="E26" s="109"/>
      <c r="F26" s="109"/>
      <c r="G26" s="112"/>
      <c r="H26" s="109"/>
    </row>
    <row r="27" spans="1:8" x14ac:dyDescent="0.35">
      <c r="A27" s="108"/>
      <c r="B27" s="109"/>
      <c r="C27" s="108"/>
      <c r="D27" s="109"/>
      <c r="E27" s="109"/>
      <c r="F27" s="109"/>
      <c r="G27" s="112"/>
      <c r="H27" s="109"/>
    </row>
    <row r="28" spans="1:8" x14ac:dyDescent="0.35">
      <c r="A28" s="108"/>
      <c r="B28" s="109"/>
      <c r="C28" s="108"/>
      <c r="D28" s="109"/>
      <c r="E28" s="109"/>
      <c r="F28" s="109"/>
      <c r="G28" s="112"/>
      <c r="H28" s="109"/>
    </row>
    <row r="29" spans="1:8" x14ac:dyDescent="0.35">
      <c r="A29" s="108"/>
      <c r="B29" s="109"/>
      <c r="C29" s="108"/>
      <c r="D29" s="109"/>
      <c r="E29" s="109"/>
      <c r="F29" s="109"/>
      <c r="G29" s="112"/>
      <c r="H29" s="109"/>
    </row>
    <row r="30" spans="1:8" x14ac:dyDescent="0.35">
      <c r="A30" s="108"/>
      <c r="B30" s="109"/>
      <c r="C30" s="108"/>
      <c r="D30" s="109"/>
      <c r="E30" s="109"/>
      <c r="F30" s="109"/>
      <c r="G30" s="109"/>
      <c r="H30" s="109"/>
    </row>
    <row r="31" spans="1:8" x14ac:dyDescent="0.35">
      <c r="A31" s="108"/>
      <c r="B31" s="109"/>
      <c r="C31" s="108"/>
      <c r="D31" s="109"/>
      <c r="E31" s="109"/>
      <c r="F31" s="109"/>
      <c r="G31" s="109"/>
      <c r="H31" s="109"/>
    </row>
    <row r="32" spans="1:8" x14ac:dyDescent="0.35">
      <c r="A32" s="108"/>
      <c r="B32" s="109"/>
      <c r="C32" s="108"/>
      <c r="D32" s="109"/>
      <c r="E32" s="109"/>
      <c r="F32" s="109"/>
      <c r="G32" s="112"/>
      <c r="H32" s="109"/>
    </row>
    <row r="33" spans="1:8" x14ac:dyDescent="0.35">
      <c r="A33" s="108"/>
      <c r="B33" s="109"/>
      <c r="C33" s="108"/>
      <c r="D33" s="109"/>
      <c r="E33" s="109"/>
      <c r="F33" s="109"/>
      <c r="G33" s="112"/>
      <c r="H33" s="109"/>
    </row>
    <row r="34" spans="1:8" x14ac:dyDescent="0.35">
      <c r="A34" s="108"/>
      <c r="B34" s="109"/>
      <c r="C34" s="108"/>
      <c r="D34" s="109"/>
      <c r="E34" s="109"/>
      <c r="F34" s="109"/>
      <c r="G34" s="112"/>
      <c r="H34" s="109"/>
    </row>
    <row r="35" spans="1:8" x14ac:dyDescent="0.35">
      <c r="A35" s="108"/>
      <c r="B35" s="109"/>
      <c r="C35" s="108"/>
      <c r="D35" s="109"/>
      <c r="E35" s="109"/>
      <c r="F35" s="109"/>
      <c r="G35" s="112"/>
      <c r="H35" s="109"/>
    </row>
    <row r="36" spans="1:8" x14ac:dyDescent="0.35">
      <c r="A36" s="108"/>
      <c r="B36" s="109"/>
      <c r="C36" s="108"/>
      <c r="D36" s="109"/>
      <c r="E36" s="109"/>
      <c r="F36" s="109"/>
      <c r="G36" s="112"/>
      <c r="H36" s="109"/>
    </row>
    <row r="37" spans="1:8" x14ac:dyDescent="0.35">
      <c r="A37" s="108"/>
      <c r="B37" s="109"/>
      <c r="C37" s="108"/>
      <c r="D37" s="109"/>
      <c r="E37" s="109"/>
      <c r="F37" s="109"/>
      <c r="G37" s="109"/>
      <c r="H37" s="109"/>
    </row>
    <row r="38" spans="1:8" x14ac:dyDescent="0.35">
      <c r="A38" s="108"/>
      <c r="B38" s="109"/>
      <c r="C38" s="108"/>
      <c r="D38" s="109"/>
      <c r="E38" s="109"/>
      <c r="F38" s="109"/>
      <c r="G38" s="112"/>
      <c r="H38" s="109"/>
    </row>
    <row r="39" spans="1:8" x14ac:dyDescent="0.35">
      <c r="A39" s="108"/>
      <c r="B39" s="109"/>
      <c r="C39" s="108"/>
      <c r="D39" s="109"/>
      <c r="E39" s="109"/>
      <c r="F39" s="109"/>
      <c r="G39" s="112"/>
      <c r="H39" s="109"/>
    </row>
    <row r="40" spans="1:8" x14ac:dyDescent="0.35">
      <c r="A40" s="108"/>
      <c r="B40" s="109"/>
      <c r="C40" s="108"/>
      <c r="D40" s="109"/>
      <c r="E40" s="109"/>
      <c r="F40" s="109"/>
      <c r="G40" s="112"/>
      <c r="H40" s="109"/>
    </row>
    <row r="41" spans="1:8" x14ac:dyDescent="0.35">
      <c r="A41" s="108"/>
      <c r="B41" s="109"/>
      <c r="C41" s="108"/>
      <c r="D41" s="109"/>
      <c r="E41" s="109"/>
      <c r="F41" s="109"/>
      <c r="G41" s="109"/>
      <c r="H41" s="109"/>
    </row>
    <row r="42" spans="1:8" x14ac:dyDescent="0.35">
      <c r="A42" s="108"/>
      <c r="B42" s="109"/>
      <c r="C42" s="108"/>
      <c r="D42" s="109"/>
      <c r="E42" s="109"/>
      <c r="F42" s="109"/>
      <c r="G42" s="109"/>
      <c r="H42" s="109"/>
    </row>
    <row r="43" spans="1:8" x14ac:dyDescent="0.35">
      <c r="A43" s="108"/>
      <c r="B43" s="109"/>
      <c r="C43" s="108"/>
      <c r="D43" s="109"/>
      <c r="E43" s="109"/>
      <c r="F43" s="109"/>
      <c r="G43" s="109"/>
      <c r="H43" s="109"/>
    </row>
    <row r="44" spans="1:8" x14ac:dyDescent="0.35">
      <c r="A44" s="108"/>
      <c r="B44" s="109"/>
      <c r="C44" s="108"/>
      <c r="D44" s="109"/>
      <c r="E44" s="109"/>
      <c r="F44" s="110"/>
      <c r="G44" s="110"/>
      <c r="H44" s="109"/>
    </row>
    <row r="45" spans="1:8" x14ac:dyDescent="0.35">
      <c r="A45" s="108"/>
      <c r="B45" s="109"/>
      <c r="C45" s="108"/>
      <c r="D45" s="109"/>
      <c r="E45" s="109"/>
      <c r="F45" s="110"/>
      <c r="G45" s="110"/>
      <c r="H45" s="109"/>
    </row>
    <row r="46" spans="1:8" x14ac:dyDescent="0.35">
      <c r="A46" s="108"/>
      <c r="B46" s="109"/>
      <c r="C46" s="108"/>
      <c r="D46" s="109"/>
      <c r="E46" s="109"/>
      <c r="F46" s="109"/>
      <c r="G46" s="109"/>
      <c r="H46" s="109"/>
    </row>
    <row r="47" spans="1:8" x14ac:dyDescent="0.35">
      <c r="A47" s="108"/>
      <c r="B47" s="109"/>
      <c r="C47" s="108"/>
      <c r="D47" s="109"/>
      <c r="E47" s="109"/>
      <c r="F47" s="109"/>
      <c r="G47" s="109"/>
      <c r="H47" s="109"/>
    </row>
    <row r="48" spans="1:8" x14ac:dyDescent="0.35">
      <c r="A48" s="108"/>
      <c r="B48" s="109"/>
      <c r="C48" s="108"/>
      <c r="D48" s="109"/>
      <c r="E48" s="109"/>
      <c r="F48" s="109"/>
      <c r="G48" s="109"/>
      <c r="H48" s="109"/>
    </row>
    <row r="49" spans="1:8" x14ac:dyDescent="0.35">
      <c r="A49" s="108"/>
      <c r="B49" s="109"/>
      <c r="C49" s="108"/>
      <c r="D49" s="109"/>
      <c r="E49" s="109"/>
      <c r="F49" s="109"/>
      <c r="G49" s="109"/>
      <c r="H49" s="109"/>
    </row>
    <row r="50" spans="1:8" x14ac:dyDescent="0.35">
      <c r="A50" s="108"/>
      <c r="B50" s="109"/>
      <c r="C50" s="108"/>
      <c r="D50" s="109"/>
      <c r="E50" s="109"/>
      <c r="F50" s="109"/>
      <c r="G50" s="112"/>
      <c r="H50" s="109"/>
    </row>
    <row r="51" spans="1:8" x14ac:dyDescent="0.35">
      <c r="A51" s="108"/>
      <c r="B51" s="109"/>
      <c r="C51" s="108"/>
      <c r="D51" s="109"/>
      <c r="E51" s="109"/>
      <c r="F51" s="109"/>
      <c r="G51" s="109"/>
      <c r="H51" s="109"/>
    </row>
    <row r="52" spans="1:8" x14ac:dyDescent="0.35">
      <c r="A52" s="108"/>
      <c r="B52" s="109"/>
      <c r="C52" s="108"/>
      <c r="D52" s="109"/>
      <c r="E52" s="109"/>
      <c r="F52" s="109"/>
      <c r="G52" s="109"/>
      <c r="H52" s="109"/>
    </row>
    <row r="53" spans="1:8" x14ac:dyDescent="0.35">
      <c r="A53" s="108"/>
      <c r="B53" s="109"/>
      <c r="C53" s="108"/>
      <c r="D53" s="109"/>
      <c r="E53" s="109"/>
      <c r="F53" s="109"/>
      <c r="G53" s="109"/>
      <c r="H53" s="109"/>
    </row>
    <row r="54" spans="1:8" x14ac:dyDescent="0.35">
      <c r="A54" s="108"/>
      <c r="B54" s="109"/>
      <c r="C54" s="108"/>
      <c r="D54" s="109"/>
      <c r="E54" s="109"/>
      <c r="F54" s="110"/>
      <c r="G54" s="110"/>
      <c r="H54" s="109"/>
    </row>
    <row r="55" spans="1:8" x14ac:dyDescent="0.35">
      <c r="A55" s="108"/>
      <c r="B55" s="109"/>
      <c r="C55" s="108"/>
      <c r="D55" s="109"/>
      <c r="E55" s="109"/>
      <c r="F55" s="109"/>
      <c r="G55" s="109"/>
      <c r="H55" s="109"/>
    </row>
    <row r="56" spans="1:8" x14ac:dyDescent="0.35">
      <c r="A56" s="108"/>
      <c r="B56" s="109"/>
      <c r="C56" s="108"/>
      <c r="D56" s="109"/>
      <c r="E56" s="109"/>
      <c r="F56" s="109"/>
      <c r="G56" s="109"/>
      <c r="H56" s="109"/>
    </row>
    <row r="57" spans="1:8" x14ac:dyDescent="0.35">
      <c r="A57" s="108"/>
      <c r="B57" s="109"/>
      <c r="C57" s="108"/>
      <c r="D57" s="109"/>
      <c r="E57" s="109"/>
      <c r="F57" s="109"/>
      <c r="G57" s="109"/>
      <c r="H57" s="109"/>
    </row>
    <row r="58" spans="1:8" x14ac:dyDescent="0.35">
      <c r="A58" s="108"/>
      <c r="B58" s="109"/>
      <c r="C58" s="108"/>
      <c r="D58" s="109"/>
      <c r="E58" s="109"/>
      <c r="F58" s="109"/>
      <c r="G58" s="109"/>
      <c r="H58" s="109"/>
    </row>
    <row r="59" spans="1:8" x14ac:dyDescent="0.35">
      <c r="A59" s="108"/>
      <c r="B59" s="109"/>
      <c r="C59" s="108"/>
      <c r="D59" s="109"/>
      <c r="E59" s="109"/>
      <c r="F59" s="110"/>
      <c r="G59" s="110"/>
      <c r="H59" s="109"/>
    </row>
    <row r="60" spans="1:8" x14ac:dyDescent="0.35">
      <c r="A60" s="108"/>
      <c r="B60" s="109"/>
      <c r="C60" s="108"/>
      <c r="D60" s="109"/>
      <c r="E60" s="109"/>
      <c r="F60" s="110"/>
      <c r="G60" s="110"/>
      <c r="H60" s="109"/>
    </row>
    <row r="61" spans="1:8" x14ac:dyDescent="0.35">
      <c r="A61" s="108"/>
      <c r="B61" s="109"/>
      <c r="C61" s="108"/>
      <c r="D61" s="109"/>
      <c r="E61" s="109"/>
      <c r="F61" s="109"/>
      <c r="G61" s="109"/>
      <c r="H61" s="109"/>
    </row>
    <row r="62" spans="1:8" x14ac:dyDescent="0.35">
      <c r="A62" s="108"/>
      <c r="B62" s="109"/>
      <c r="C62" s="108"/>
      <c r="D62" s="109"/>
      <c r="E62" s="109"/>
      <c r="F62" s="109"/>
      <c r="G62" s="109"/>
      <c r="H62" s="109"/>
    </row>
    <row r="63" spans="1:8" x14ac:dyDescent="0.35">
      <c r="A63" s="108"/>
      <c r="B63" s="109"/>
      <c r="C63" s="108"/>
      <c r="D63" s="109"/>
      <c r="E63" s="109"/>
      <c r="F63" s="109"/>
      <c r="G63" s="109"/>
      <c r="H63" s="109"/>
    </row>
    <row r="64" spans="1:8" x14ac:dyDescent="0.35">
      <c r="A64" s="108"/>
      <c r="B64" s="109"/>
      <c r="C64" s="108"/>
      <c r="D64" s="109"/>
      <c r="E64" s="109"/>
      <c r="F64" s="109"/>
      <c r="G64" s="109"/>
      <c r="H64" s="109"/>
    </row>
    <row r="65" spans="1:8" x14ac:dyDescent="0.35">
      <c r="A65" s="108"/>
      <c r="B65" s="109"/>
      <c r="C65" s="108"/>
      <c r="D65" s="109"/>
      <c r="E65" s="109"/>
      <c r="F65" s="109"/>
      <c r="G65" s="109"/>
      <c r="H65" s="109"/>
    </row>
    <row r="66" spans="1:8" x14ac:dyDescent="0.35">
      <c r="A66" s="108"/>
      <c r="B66" s="109"/>
      <c r="C66" s="108"/>
      <c r="D66" s="109"/>
      <c r="E66" s="109"/>
      <c r="F66" s="109"/>
      <c r="G66" s="109"/>
      <c r="H66" s="109"/>
    </row>
    <row r="67" spans="1:8" x14ac:dyDescent="0.35">
      <c r="A67" s="108"/>
      <c r="B67" s="109"/>
      <c r="C67" s="108"/>
      <c r="D67" s="109"/>
      <c r="E67" s="109"/>
      <c r="F67" s="109"/>
      <c r="G67" s="109"/>
      <c r="H67" s="109"/>
    </row>
    <row r="68" spans="1:8" x14ac:dyDescent="0.35">
      <c r="A68" s="108"/>
      <c r="B68" s="109"/>
      <c r="C68" s="108"/>
      <c r="D68" s="109"/>
      <c r="E68" s="109"/>
      <c r="F68" s="109"/>
      <c r="G68" s="109"/>
      <c r="H68" s="109"/>
    </row>
    <row r="69" spans="1:8" x14ac:dyDescent="0.35">
      <c r="A69" s="108"/>
      <c r="B69" s="109"/>
      <c r="C69" s="108"/>
      <c r="D69" s="109"/>
      <c r="E69" s="109"/>
      <c r="F69" s="109"/>
      <c r="G69" s="109"/>
      <c r="H69" s="109"/>
    </row>
    <row r="70" spans="1:8" x14ac:dyDescent="0.35">
      <c r="A70" s="108"/>
      <c r="B70" s="109"/>
      <c r="C70" s="108"/>
      <c r="D70" s="109"/>
      <c r="E70" s="109"/>
      <c r="F70" s="109"/>
      <c r="G70" s="109"/>
      <c r="H70" s="109"/>
    </row>
    <row r="71" spans="1:8" x14ac:dyDescent="0.35">
      <c r="A71" s="108"/>
      <c r="B71" s="109"/>
      <c r="C71" s="108"/>
      <c r="D71" s="109"/>
      <c r="E71" s="109"/>
      <c r="F71" s="110"/>
      <c r="G71" s="110"/>
      <c r="H71" s="109"/>
    </row>
    <row r="72" spans="1:8" x14ac:dyDescent="0.35">
      <c r="A72" s="108"/>
      <c r="B72" s="109"/>
      <c r="C72" s="108"/>
      <c r="D72" s="109"/>
      <c r="E72" s="109"/>
      <c r="F72" s="110"/>
      <c r="G72" s="109"/>
      <c r="H72" s="109"/>
    </row>
    <row r="73" spans="1:8" x14ac:dyDescent="0.35">
      <c r="A73" s="108"/>
      <c r="B73" s="109"/>
      <c r="C73" s="108"/>
      <c r="D73" s="109"/>
      <c r="E73" s="109"/>
      <c r="F73" s="109"/>
      <c r="G73" s="109"/>
      <c r="H73" s="109"/>
    </row>
    <row r="74" spans="1:8" x14ac:dyDescent="0.35">
      <c r="A74" s="108"/>
      <c r="B74" s="109"/>
      <c r="C74" s="108"/>
      <c r="D74" s="109"/>
      <c r="E74" s="109"/>
      <c r="F74" s="110"/>
      <c r="G74" s="110"/>
      <c r="H74" s="109"/>
    </row>
    <row r="75" spans="1:8" x14ac:dyDescent="0.35">
      <c r="A75" s="108"/>
      <c r="B75" s="109"/>
      <c r="C75" s="108"/>
      <c r="D75" s="109"/>
      <c r="E75" s="109"/>
      <c r="F75" s="110"/>
      <c r="G75" s="110"/>
      <c r="H75" s="109"/>
    </row>
    <row r="76" spans="1:8" x14ac:dyDescent="0.35">
      <c r="A76" s="108"/>
      <c r="B76" s="109"/>
      <c r="C76" s="108"/>
      <c r="D76" s="109"/>
      <c r="E76" s="109"/>
      <c r="F76" s="109"/>
      <c r="G76" s="109"/>
      <c r="H76" s="109"/>
    </row>
    <row r="77" spans="1:8" x14ac:dyDescent="0.35">
      <c r="A77" s="108"/>
      <c r="B77" s="109"/>
      <c r="C77" s="108"/>
      <c r="D77" s="109"/>
      <c r="E77" s="109"/>
      <c r="F77" s="109"/>
      <c r="G77" s="109"/>
      <c r="H77" s="109"/>
    </row>
    <row r="78" spans="1:8" x14ac:dyDescent="0.35">
      <c r="A78" s="108"/>
      <c r="B78" s="109"/>
      <c r="C78" s="108"/>
      <c r="D78" s="109"/>
      <c r="E78" s="109"/>
      <c r="F78" s="109"/>
      <c r="G78" s="109"/>
      <c r="H78" s="109"/>
    </row>
    <row r="79" spans="1:8" x14ac:dyDescent="0.35">
      <c r="A79" s="108"/>
      <c r="B79" s="109"/>
      <c r="C79" s="108"/>
      <c r="D79" s="109"/>
      <c r="E79" s="109"/>
      <c r="F79" s="109"/>
      <c r="G79" s="109"/>
      <c r="H79" s="109"/>
    </row>
    <row r="80" spans="1:8" x14ac:dyDescent="0.35">
      <c r="A80" s="108"/>
      <c r="B80" s="109"/>
      <c r="C80" s="108"/>
      <c r="D80" s="109"/>
      <c r="E80" s="109"/>
      <c r="F80" s="109"/>
      <c r="G80" s="109"/>
      <c r="H80" s="109"/>
    </row>
    <row r="81" spans="1:8" x14ac:dyDescent="0.35">
      <c r="A81" s="108"/>
      <c r="B81" s="109"/>
      <c r="C81" s="108"/>
      <c r="D81" s="109"/>
      <c r="E81" s="109"/>
      <c r="F81" s="109"/>
      <c r="G81" s="109"/>
      <c r="H81" s="109"/>
    </row>
    <row r="82" spans="1:8" x14ac:dyDescent="0.35">
      <c r="A82" s="108"/>
      <c r="B82" s="109"/>
      <c r="C82" s="108"/>
      <c r="D82" s="109"/>
      <c r="E82" s="109"/>
      <c r="F82" s="109"/>
      <c r="G82" s="109"/>
      <c r="H82" s="109"/>
    </row>
    <row r="83" spans="1:8" x14ac:dyDescent="0.35">
      <c r="A83" s="108"/>
      <c r="B83" s="109"/>
      <c r="C83" s="108"/>
      <c r="D83" s="109"/>
      <c r="E83" s="109"/>
      <c r="F83" s="109"/>
      <c r="G83" s="109"/>
      <c r="H83" s="109"/>
    </row>
    <row r="84" spans="1:8" x14ac:dyDescent="0.35">
      <c r="A84" s="108"/>
      <c r="B84" s="109"/>
      <c r="C84" s="108"/>
      <c r="D84" s="109"/>
      <c r="E84" s="109"/>
      <c r="F84" s="110"/>
      <c r="G84" s="110"/>
      <c r="H84" s="109"/>
    </row>
    <row r="85" spans="1:8" x14ac:dyDescent="0.35">
      <c r="A85" s="108"/>
      <c r="B85" s="109"/>
      <c r="C85" s="108"/>
      <c r="D85" s="109"/>
      <c r="E85" s="109"/>
      <c r="F85" s="109"/>
      <c r="G85" s="112"/>
      <c r="H85" s="109"/>
    </row>
    <row r="86" spans="1:8" x14ac:dyDescent="0.35">
      <c r="A86" s="108"/>
      <c r="B86" s="109"/>
      <c r="C86" s="108"/>
      <c r="D86" s="109"/>
      <c r="E86" s="109"/>
      <c r="F86" s="109"/>
      <c r="G86" s="109"/>
      <c r="H86" s="109"/>
    </row>
    <row r="87" spans="1:8" x14ac:dyDescent="0.35">
      <c r="A87" s="108"/>
      <c r="B87" s="109"/>
      <c r="C87" s="108"/>
      <c r="D87" s="109"/>
      <c r="E87" s="109"/>
      <c r="F87" s="110"/>
      <c r="G87" s="110"/>
      <c r="H87" s="109"/>
    </row>
    <row r="88" spans="1:8" x14ac:dyDescent="0.35">
      <c r="A88" s="108"/>
      <c r="B88" s="109"/>
      <c r="C88" s="108"/>
      <c r="D88" s="109"/>
      <c r="E88" s="109"/>
      <c r="F88" s="109"/>
      <c r="G88" s="109"/>
      <c r="H88" s="109"/>
    </row>
    <row r="89" spans="1:8" x14ac:dyDescent="0.35">
      <c r="A89" s="108"/>
      <c r="B89" s="109"/>
      <c r="C89" s="108"/>
      <c r="D89" s="109"/>
      <c r="E89" s="109"/>
      <c r="F89" s="109"/>
      <c r="G89" s="109"/>
      <c r="H89" s="109"/>
    </row>
    <row r="90" spans="1:8" x14ac:dyDescent="0.35">
      <c r="A90" s="108"/>
      <c r="B90" s="109"/>
      <c r="C90" s="108"/>
      <c r="D90" s="109"/>
      <c r="E90" s="109"/>
      <c r="F90" s="109"/>
      <c r="G90" s="109"/>
      <c r="H90" s="109"/>
    </row>
    <row r="91" spans="1:8" x14ac:dyDescent="0.35">
      <c r="A91" s="108"/>
      <c r="B91" s="109"/>
      <c r="C91" s="108"/>
      <c r="D91" s="109"/>
      <c r="E91" s="109"/>
      <c r="F91" s="109"/>
      <c r="G91" s="109"/>
      <c r="H91" s="109"/>
    </row>
    <row r="92" spans="1:8" x14ac:dyDescent="0.35">
      <c r="A92" s="108"/>
      <c r="B92" s="109"/>
      <c r="C92" s="108"/>
      <c r="D92" s="109"/>
      <c r="E92" s="109"/>
      <c r="F92" s="109"/>
      <c r="G92" s="109"/>
      <c r="H92" s="109"/>
    </row>
    <row r="93" spans="1:8" x14ac:dyDescent="0.35">
      <c r="A93" s="108"/>
      <c r="B93" s="109"/>
      <c r="C93" s="108"/>
      <c r="D93" s="109"/>
      <c r="E93" s="109"/>
      <c r="F93" s="109"/>
      <c r="G93" s="109"/>
      <c r="H93" s="109"/>
    </row>
    <row r="94" spans="1:8" x14ac:dyDescent="0.35">
      <c r="A94" s="108"/>
      <c r="B94" s="109"/>
      <c r="C94" s="108"/>
      <c r="D94" s="109"/>
      <c r="E94" s="109"/>
      <c r="F94" s="109"/>
      <c r="G94" s="109"/>
      <c r="H94" s="109"/>
    </row>
    <row r="95" spans="1:8" x14ac:dyDescent="0.35">
      <c r="A95" s="108"/>
      <c r="B95" s="109"/>
      <c r="C95" s="108"/>
      <c r="D95" s="109"/>
      <c r="E95" s="109"/>
      <c r="F95" s="109"/>
      <c r="G95" s="109"/>
      <c r="H95" s="109"/>
    </row>
    <row r="96" spans="1:8" x14ac:dyDescent="0.35">
      <c r="A96" s="108"/>
      <c r="B96" s="109"/>
      <c r="C96" s="108"/>
      <c r="D96" s="109"/>
      <c r="E96" s="109"/>
      <c r="F96" s="109"/>
      <c r="G96" s="109"/>
      <c r="H96" s="109"/>
    </row>
    <row r="97" spans="1:8" x14ac:dyDescent="0.35">
      <c r="A97" s="108"/>
      <c r="B97" s="109"/>
      <c r="C97" s="108"/>
      <c r="D97" s="109"/>
      <c r="E97" s="109"/>
      <c r="F97" s="110"/>
      <c r="G97" s="110"/>
      <c r="H97" s="109"/>
    </row>
    <row r="98" spans="1:8" x14ac:dyDescent="0.35">
      <c r="A98" s="108"/>
      <c r="B98" s="109"/>
      <c r="C98" s="108"/>
      <c r="D98" s="109"/>
      <c r="E98" s="109"/>
      <c r="F98" s="110"/>
      <c r="G98" s="110"/>
      <c r="H98" s="109"/>
    </row>
    <row r="99" spans="1:8" x14ac:dyDescent="0.35">
      <c r="A99" s="108"/>
      <c r="B99" s="109"/>
      <c r="C99" s="108"/>
      <c r="D99" s="109"/>
      <c r="E99" s="109"/>
      <c r="F99" s="110"/>
      <c r="G99" s="110"/>
      <c r="H99" s="109"/>
    </row>
    <row r="100" spans="1:8" x14ac:dyDescent="0.35">
      <c r="A100" s="108"/>
      <c r="B100" s="109"/>
      <c r="C100" s="108"/>
      <c r="D100" s="109"/>
      <c r="E100" s="109"/>
      <c r="F100" s="109"/>
      <c r="G100" s="112"/>
      <c r="H100" s="109"/>
    </row>
    <row r="101" spans="1:8" x14ac:dyDescent="0.35">
      <c r="A101" s="108"/>
      <c r="B101" s="109"/>
      <c r="C101" s="108"/>
      <c r="D101" s="109"/>
      <c r="E101" s="109"/>
      <c r="F101" s="109"/>
      <c r="G101" s="112"/>
      <c r="H101" s="109"/>
    </row>
    <row r="102" spans="1:8" x14ac:dyDescent="0.35">
      <c r="A102" s="108"/>
      <c r="B102" s="109"/>
      <c r="C102" s="108"/>
      <c r="D102" s="109"/>
      <c r="E102" s="109"/>
      <c r="F102" s="109"/>
      <c r="G102" s="112"/>
      <c r="H102" s="109"/>
    </row>
    <row r="103" spans="1:8" x14ac:dyDescent="0.35">
      <c r="A103" s="108"/>
      <c r="B103" s="109"/>
      <c r="C103" s="108"/>
      <c r="D103" s="109"/>
      <c r="E103" s="109"/>
      <c r="F103" s="109"/>
      <c r="G103" s="112"/>
      <c r="H103" s="109"/>
    </row>
    <row r="104" spans="1:8" x14ac:dyDescent="0.35">
      <c r="A104" s="108"/>
      <c r="B104" s="109"/>
      <c r="C104" s="108"/>
      <c r="D104" s="109"/>
      <c r="E104" s="109"/>
      <c r="F104" s="109"/>
      <c r="G104" s="112"/>
      <c r="H104" s="109"/>
    </row>
    <row r="105" spans="1:8" x14ac:dyDescent="0.35">
      <c r="A105" s="108"/>
      <c r="B105" s="109"/>
      <c r="C105" s="108"/>
      <c r="D105" s="109"/>
      <c r="E105" s="109"/>
      <c r="F105" s="109"/>
      <c r="G105" s="112"/>
      <c r="H105" s="109"/>
    </row>
    <row r="106" spans="1:8" x14ac:dyDescent="0.35">
      <c r="A106" s="108"/>
      <c r="B106" s="109"/>
      <c r="C106" s="108"/>
      <c r="D106" s="109"/>
      <c r="E106" s="109"/>
      <c r="F106" s="109"/>
      <c r="G106" s="112"/>
      <c r="H106" s="109"/>
    </row>
    <row r="107" spans="1:8" x14ac:dyDescent="0.35">
      <c r="A107" s="108"/>
      <c r="B107" s="109"/>
      <c r="C107" s="108"/>
      <c r="D107" s="109"/>
      <c r="E107" s="109"/>
      <c r="F107" s="109"/>
      <c r="G107" s="112"/>
      <c r="H107" s="109"/>
    </row>
    <row r="108" spans="1:8" x14ac:dyDescent="0.35">
      <c r="A108" s="108"/>
      <c r="B108" s="109"/>
      <c r="C108" s="108"/>
      <c r="D108" s="109"/>
      <c r="E108" s="109"/>
      <c r="F108" s="109"/>
      <c r="G108" s="112"/>
      <c r="H108" s="109"/>
    </row>
    <row r="109" spans="1:8" x14ac:dyDescent="0.35">
      <c r="A109" s="108"/>
      <c r="B109" s="109"/>
      <c r="C109" s="108"/>
      <c r="D109" s="109"/>
      <c r="E109" s="109"/>
      <c r="F109" s="109"/>
      <c r="G109" s="112"/>
      <c r="H109" s="109"/>
    </row>
    <row r="110" spans="1:8" x14ac:dyDescent="0.35">
      <c r="A110" s="108"/>
      <c r="B110" s="109"/>
      <c r="C110" s="108"/>
      <c r="D110" s="109"/>
      <c r="E110" s="109"/>
      <c r="F110" s="109"/>
      <c r="G110" s="112"/>
      <c r="H110" s="109"/>
    </row>
    <row r="111" spans="1:8" x14ac:dyDescent="0.35">
      <c r="A111" s="108"/>
      <c r="B111" s="109"/>
      <c r="C111" s="108"/>
      <c r="D111" s="109"/>
      <c r="E111" s="109"/>
      <c r="F111" s="109"/>
      <c r="G111" s="112"/>
      <c r="H111" s="109"/>
    </row>
    <row r="112" spans="1:8" x14ac:dyDescent="0.35">
      <c r="A112" s="108"/>
      <c r="B112" s="109"/>
      <c r="C112" s="108"/>
      <c r="D112" s="109"/>
      <c r="E112" s="109"/>
      <c r="F112" s="109"/>
      <c r="G112" s="112"/>
      <c r="H112" s="109"/>
    </row>
    <row r="113" spans="1:8" x14ac:dyDescent="0.35">
      <c r="A113" s="108"/>
      <c r="B113" s="109"/>
      <c r="C113" s="108"/>
      <c r="D113" s="109"/>
      <c r="E113" s="109"/>
      <c r="F113" s="109"/>
      <c r="G113" s="112"/>
      <c r="H113" s="109"/>
    </row>
    <row r="114" spans="1:8" x14ac:dyDescent="0.35">
      <c r="A114" s="108"/>
      <c r="B114" s="109"/>
      <c r="C114" s="108"/>
      <c r="D114" s="109"/>
      <c r="E114" s="109"/>
      <c r="F114" s="109"/>
      <c r="G114" s="112"/>
      <c r="H114" s="109"/>
    </row>
    <row r="115" spans="1:8" x14ac:dyDescent="0.35">
      <c r="A115" s="108"/>
      <c r="B115" s="109"/>
      <c r="C115" s="108"/>
      <c r="D115" s="109"/>
      <c r="E115" s="109"/>
      <c r="F115" s="109"/>
      <c r="G115" s="112"/>
      <c r="H115" s="109"/>
    </row>
    <row r="116" spans="1:8" x14ac:dyDescent="0.35">
      <c r="A116" s="108"/>
      <c r="B116" s="109"/>
      <c r="C116" s="108"/>
      <c r="D116" s="109"/>
      <c r="E116" s="109"/>
      <c r="F116" s="109"/>
      <c r="G116" s="112"/>
      <c r="H116" s="109"/>
    </row>
    <row r="117" spans="1:8" x14ac:dyDescent="0.35">
      <c r="A117" s="108"/>
      <c r="B117" s="109"/>
      <c r="C117" s="108"/>
      <c r="D117" s="109"/>
      <c r="E117" s="109"/>
      <c r="F117" s="109"/>
      <c r="G117" s="112"/>
      <c r="H117" s="109"/>
    </row>
    <row r="118" spans="1:8" x14ac:dyDescent="0.35">
      <c r="A118" s="108"/>
      <c r="B118" s="109"/>
      <c r="C118" s="108"/>
      <c r="D118" s="109"/>
      <c r="E118" s="109"/>
      <c r="F118" s="109"/>
      <c r="G118" s="112"/>
      <c r="H118" s="109"/>
    </row>
    <row r="119" spans="1:8" x14ac:dyDescent="0.35">
      <c r="A119" s="108"/>
      <c r="B119" s="109"/>
      <c r="C119" s="108"/>
      <c r="D119" s="109"/>
      <c r="E119" s="109"/>
      <c r="F119" s="109"/>
      <c r="G119" s="112"/>
      <c r="H119" s="109"/>
    </row>
    <row r="120" spans="1:8" x14ac:dyDescent="0.35">
      <c r="A120" s="108"/>
      <c r="B120" s="109"/>
      <c r="C120" s="108"/>
      <c r="D120" s="109"/>
      <c r="E120" s="109"/>
      <c r="F120" s="109"/>
      <c r="G120" s="112"/>
      <c r="H120" s="109"/>
    </row>
    <row r="121" spans="1:8" x14ac:dyDescent="0.35">
      <c r="A121" s="108"/>
      <c r="B121" s="109"/>
      <c r="C121" s="108"/>
      <c r="D121" s="109"/>
      <c r="E121" s="109"/>
      <c r="F121" s="109"/>
      <c r="G121" s="112"/>
      <c r="H121" s="109"/>
    </row>
    <row r="122" spans="1:8" x14ac:dyDescent="0.35">
      <c r="A122" s="108"/>
      <c r="B122" s="109"/>
      <c r="C122" s="108"/>
      <c r="D122" s="109"/>
      <c r="E122" s="109"/>
      <c r="F122" s="109"/>
      <c r="G122" s="112"/>
      <c r="H122" s="109"/>
    </row>
    <row r="123" spans="1:8" x14ac:dyDescent="0.35">
      <c r="A123" s="108"/>
      <c r="B123" s="109"/>
      <c r="C123" s="108"/>
      <c r="D123" s="109"/>
      <c r="E123" s="109"/>
      <c r="F123" s="109"/>
      <c r="G123" s="112"/>
      <c r="H123" s="109"/>
    </row>
    <row r="124" spans="1:8" x14ac:dyDescent="0.35">
      <c r="A124" s="108"/>
      <c r="B124" s="109"/>
      <c r="C124" s="108"/>
      <c r="D124" s="109"/>
      <c r="E124" s="109"/>
      <c r="F124" s="109"/>
      <c r="G124" s="112"/>
      <c r="H124" s="109"/>
    </row>
    <row r="125" spans="1:8" x14ac:dyDescent="0.35">
      <c r="A125" s="108"/>
      <c r="B125" s="109"/>
      <c r="C125" s="108"/>
      <c r="D125" s="109"/>
      <c r="E125" s="109"/>
      <c r="F125" s="109"/>
      <c r="G125" s="112"/>
      <c r="H125" s="109"/>
    </row>
    <row r="126" spans="1:8" x14ac:dyDescent="0.35">
      <c r="A126" s="108"/>
      <c r="B126" s="109"/>
      <c r="C126" s="108"/>
      <c r="D126" s="109"/>
      <c r="E126" s="109"/>
      <c r="F126" s="110"/>
      <c r="G126" s="110"/>
      <c r="H126" s="109"/>
    </row>
    <row r="127" spans="1:8" x14ac:dyDescent="0.35">
      <c r="A127" s="108"/>
      <c r="B127" s="109"/>
      <c r="C127" s="108"/>
      <c r="D127" s="109"/>
      <c r="E127" s="109"/>
      <c r="F127" s="110"/>
      <c r="G127" s="110"/>
      <c r="H127" s="109"/>
    </row>
    <row r="128" spans="1:8" x14ac:dyDescent="0.35">
      <c r="A128" s="108"/>
      <c r="B128" s="109"/>
      <c r="C128" s="108"/>
      <c r="D128" s="109"/>
      <c r="E128" s="109"/>
      <c r="F128" s="110"/>
      <c r="G128" s="110"/>
      <c r="H128" s="109"/>
    </row>
    <row r="129" spans="1:8" x14ac:dyDescent="0.35">
      <c r="A129" s="108"/>
      <c r="B129" s="109"/>
      <c r="C129" s="108"/>
      <c r="D129" s="109"/>
      <c r="E129" s="109"/>
      <c r="F129" s="110"/>
      <c r="G129" s="110"/>
      <c r="H129" s="109"/>
    </row>
    <row r="130" spans="1:8" x14ac:dyDescent="0.35">
      <c r="A130" s="108"/>
      <c r="B130" s="109"/>
      <c r="C130" s="108"/>
      <c r="D130" s="109"/>
      <c r="E130" s="109"/>
      <c r="F130" s="110"/>
      <c r="G130" s="110"/>
      <c r="H130" s="109"/>
    </row>
    <row r="131" spans="1:8" x14ac:dyDescent="0.35">
      <c r="A131" s="108"/>
      <c r="B131" s="109"/>
      <c r="C131" s="108"/>
      <c r="D131" s="109"/>
      <c r="E131" s="109"/>
      <c r="F131" s="110"/>
      <c r="G131" s="110"/>
      <c r="H131" s="109"/>
    </row>
    <row r="132" spans="1:8" x14ac:dyDescent="0.35">
      <c r="A132" s="108"/>
      <c r="B132" s="109"/>
      <c r="C132" s="108"/>
      <c r="D132" s="109"/>
      <c r="E132" s="109"/>
      <c r="F132" s="109"/>
      <c r="G132" s="109"/>
      <c r="H132" s="109"/>
    </row>
    <row r="133" spans="1:8" x14ac:dyDescent="0.35">
      <c r="A133" s="108"/>
      <c r="B133" s="109"/>
      <c r="C133" s="108"/>
      <c r="D133" s="109"/>
      <c r="E133" s="109"/>
      <c r="F133" s="110"/>
      <c r="G133" s="110"/>
      <c r="H133" s="109"/>
    </row>
    <row r="134" spans="1:8" x14ac:dyDescent="0.35">
      <c r="A134" s="108"/>
      <c r="B134" s="109"/>
      <c r="C134" s="108"/>
      <c r="D134" s="109"/>
      <c r="E134" s="109"/>
      <c r="F134" s="110"/>
      <c r="G134" s="109"/>
      <c r="H134" s="109"/>
    </row>
    <row r="135" spans="1:8" x14ac:dyDescent="0.35">
      <c r="A135" s="108"/>
      <c r="B135" s="109"/>
      <c r="C135" s="108"/>
      <c r="D135" s="109"/>
      <c r="E135" s="109"/>
      <c r="F135" s="110"/>
      <c r="G135" s="110"/>
      <c r="H135" s="109"/>
    </row>
    <row r="136" spans="1:8" x14ac:dyDescent="0.35">
      <c r="A136" s="108"/>
      <c r="B136" s="109"/>
      <c r="C136" s="108"/>
      <c r="D136" s="109"/>
      <c r="E136" s="109"/>
      <c r="F136" s="109"/>
      <c r="G136" s="109"/>
      <c r="H136" s="109"/>
    </row>
    <row r="137" spans="1:8" x14ac:dyDescent="0.35">
      <c r="A137" s="108"/>
      <c r="B137" s="109"/>
      <c r="C137" s="108"/>
      <c r="D137" s="109"/>
      <c r="E137" s="109"/>
      <c r="F137" s="110"/>
      <c r="G137" s="110"/>
      <c r="H137" s="109"/>
    </row>
    <row r="138" spans="1:8" x14ac:dyDescent="0.35">
      <c r="A138" s="108"/>
      <c r="B138" s="109"/>
      <c r="C138" s="108"/>
      <c r="D138" s="109"/>
      <c r="E138" s="109"/>
      <c r="F138" s="109"/>
      <c r="G138" s="109"/>
      <c r="H138" s="109"/>
    </row>
    <row r="139" spans="1:8" x14ac:dyDescent="0.35">
      <c r="A139" s="108"/>
      <c r="B139" s="109"/>
      <c r="C139" s="108"/>
      <c r="D139" s="109"/>
      <c r="E139" s="109"/>
      <c r="F139" s="110"/>
      <c r="G139" s="110"/>
      <c r="H139" s="109"/>
    </row>
    <row r="140" spans="1:8" x14ac:dyDescent="0.35">
      <c r="A140" s="108"/>
      <c r="B140" s="109"/>
      <c r="C140" s="108"/>
      <c r="D140" s="109"/>
      <c r="E140" s="109"/>
      <c r="F140" s="109"/>
      <c r="G140" s="109"/>
      <c r="H140" s="109"/>
    </row>
    <row r="141" spans="1:8" x14ac:dyDescent="0.35">
      <c r="A141" s="108"/>
      <c r="B141" s="109"/>
      <c r="C141" s="108"/>
      <c r="D141" s="109"/>
      <c r="E141" s="109"/>
      <c r="F141" s="110"/>
      <c r="G141" s="110"/>
      <c r="H141" s="109"/>
    </row>
    <row r="142" spans="1:8" x14ac:dyDescent="0.35">
      <c r="A142" s="108"/>
      <c r="B142" s="109"/>
      <c r="C142" s="108"/>
      <c r="D142" s="109"/>
      <c r="E142" s="109"/>
      <c r="F142" s="109"/>
      <c r="G142" s="109"/>
      <c r="H142" s="109"/>
    </row>
    <row r="143" spans="1:8" x14ac:dyDescent="0.35">
      <c r="A143" s="108"/>
      <c r="B143" s="109"/>
      <c r="C143" s="108"/>
      <c r="D143" s="109"/>
      <c r="E143" s="109"/>
      <c r="F143" s="109"/>
      <c r="G143" s="109"/>
      <c r="H143" s="109"/>
    </row>
    <row r="144" spans="1:8" x14ac:dyDescent="0.35">
      <c r="A144" s="108"/>
      <c r="B144" s="109"/>
      <c r="C144" s="108"/>
      <c r="D144" s="109"/>
      <c r="E144" s="109"/>
      <c r="F144" s="110"/>
      <c r="G144" s="110"/>
      <c r="H144" s="109"/>
    </row>
    <row r="145" spans="1:8" x14ac:dyDescent="0.35">
      <c r="A145" s="108"/>
      <c r="B145" s="109"/>
      <c r="C145" s="108"/>
      <c r="D145" s="109"/>
      <c r="E145" s="109"/>
      <c r="F145" s="110"/>
      <c r="G145" s="110"/>
      <c r="H145" s="109"/>
    </row>
    <row r="146" spans="1:8" x14ac:dyDescent="0.35">
      <c r="A146" s="108"/>
      <c r="B146" s="109"/>
      <c r="C146" s="108"/>
      <c r="D146" s="109"/>
      <c r="E146" s="109"/>
      <c r="F146" s="109"/>
      <c r="G146" s="109"/>
      <c r="H146" s="109"/>
    </row>
    <row r="147" spans="1:8" x14ac:dyDescent="0.35">
      <c r="A147" s="108"/>
      <c r="B147" s="109"/>
      <c r="C147" s="108"/>
      <c r="D147" s="109"/>
      <c r="E147" s="109"/>
      <c r="F147" s="110"/>
      <c r="G147" s="110"/>
      <c r="H147" s="109"/>
    </row>
    <row r="148" spans="1:8" x14ac:dyDescent="0.35">
      <c r="A148" s="108"/>
      <c r="B148" s="109"/>
      <c r="C148" s="108"/>
      <c r="D148" s="109"/>
      <c r="E148" s="109"/>
      <c r="F148" s="109"/>
      <c r="G148" s="109"/>
      <c r="H148" s="109"/>
    </row>
    <row r="149" spans="1:8" x14ac:dyDescent="0.35">
      <c r="A149" s="108"/>
      <c r="B149" s="109"/>
      <c r="C149" s="108"/>
      <c r="D149" s="109"/>
      <c r="E149" s="109"/>
      <c r="F149" s="110"/>
      <c r="G149" s="110"/>
      <c r="H149" s="109"/>
    </row>
    <row r="150" spans="1:8" x14ac:dyDescent="0.35">
      <c r="A150" s="108"/>
      <c r="B150" s="109"/>
      <c r="C150" s="108"/>
      <c r="D150" s="109"/>
      <c r="E150" s="109"/>
      <c r="F150" s="109"/>
      <c r="G150" s="109"/>
      <c r="H150" s="109"/>
    </row>
    <row r="151" spans="1:8" x14ac:dyDescent="0.35">
      <c r="A151" s="108"/>
      <c r="B151" s="109"/>
      <c r="C151" s="108"/>
      <c r="D151" s="109"/>
      <c r="E151" s="109"/>
      <c r="F151" s="110"/>
      <c r="G151" s="110"/>
      <c r="H151" s="109"/>
    </row>
    <row r="152" spans="1:8" x14ac:dyDescent="0.35">
      <c r="A152" s="108"/>
      <c r="B152" s="109"/>
      <c r="C152" s="108"/>
      <c r="D152" s="109"/>
      <c r="E152" s="109"/>
      <c r="F152" s="109"/>
      <c r="G152" s="109"/>
      <c r="H152" s="109"/>
    </row>
    <row r="153" spans="1:8" x14ac:dyDescent="0.35">
      <c r="A153" s="108"/>
      <c r="B153" s="109"/>
      <c r="C153" s="108"/>
      <c r="D153" s="109"/>
      <c r="E153" s="109"/>
      <c r="F153" s="109"/>
      <c r="G153" s="109"/>
      <c r="H153" s="109"/>
    </row>
    <row r="154" spans="1:8" x14ac:dyDescent="0.35">
      <c r="A154" s="108"/>
      <c r="B154" s="109"/>
      <c r="C154" s="108"/>
      <c r="D154" s="109"/>
      <c r="E154" s="109"/>
      <c r="F154" s="110"/>
      <c r="G154" s="110"/>
      <c r="H154" s="109"/>
    </row>
    <row r="155" spans="1:8" x14ac:dyDescent="0.35">
      <c r="A155" s="108"/>
      <c r="B155" s="109"/>
      <c r="C155" s="108"/>
      <c r="D155" s="109"/>
      <c r="E155" s="109"/>
      <c r="F155" s="109"/>
      <c r="G155" s="112"/>
      <c r="H155" s="109"/>
    </row>
    <row r="156" spans="1:8" x14ac:dyDescent="0.35">
      <c r="A156" s="108"/>
      <c r="B156" s="109"/>
      <c r="C156" s="108"/>
      <c r="D156" s="109"/>
      <c r="E156" s="109"/>
      <c r="F156" s="109"/>
      <c r="G156" s="112"/>
      <c r="H156" s="109"/>
    </row>
    <row r="157" spans="1:8" x14ac:dyDescent="0.35">
      <c r="A157" s="108"/>
      <c r="B157" s="109"/>
      <c r="C157" s="108"/>
      <c r="D157" s="109"/>
      <c r="E157" s="109"/>
      <c r="F157" s="109"/>
      <c r="G157" s="112"/>
      <c r="H157" s="109"/>
    </row>
    <row r="158" spans="1:8" x14ac:dyDescent="0.35">
      <c r="A158" s="108"/>
      <c r="B158" s="109"/>
      <c r="C158" s="108"/>
      <c r="D158" s="109"/>
      <c r="E158" s="109"/>
      <c r="F158" s="109"/>
      <c r="G158" s="112"/>
      <c r="H158" s="109"/>
    </row>
    <row r="159" spans="1:8" x14ac:dyDescent="0.35">
      <c r="A159" s="108"/>
      <c r="B159" s="109"/>
      <c r="C159" s="108"/>
      <c r="D159" s="109"/>
      <c r="E159" s="109"/>
      <c r="F159" s="110"/>
      <c r="G159" s="110"/>
      <c r="H159" s="109"/>
    </row>
    <row r="160" spans="1:8" x14ac:dyDescent="0.35">
      <c r="A160" s="108"/>
      <c r="B160" s="109"/>
      <c r="C160" s="108"/>
      <c r="D160" s="109"/>
      <c r="E160" s="109"/>
      <c r="F160" s="110"/>
      <c r="G160" s="110"/>
      <c r="H160" s="109"/>
    </row>
    <row r="161" spans="1:8" x14ac:dyDescent="0.35">
      <c r="A161" s="108"/>
      <c r="B161" s="109"/>
      <c r="C161" s="108"/>
      <c r="D161" s="109"/>
      <c r="E161" s="109"/>
      <c r="F161" s="110"/>
      <c r="G161" s="110"/>
      <c r="H161" s="109"/>
    </row>
    <row r="162" spans="1:8" x14ac:dyDescent="0.35">
      <c r="A162" s="108"/>
      <c r="B162" s="109"/>
      <c r="C162" s="108"/>
      <c r="D162" s="109"/>
      <c r="E162" s="109"/>
      <c r="F162" s="110"/>
      <c r="G162" s="110"/>
      <c r="H162" s="109"/>
    </row>
    <row r="163" spans="1:8" x14ac:dyDescent="0.35">
      <c r="A163" s="108"/>
      <c r="B163" s="109"/>
      <c r="C163" s="108"/>
      <c r="D163" s="109"/>
      <c r="E163" s="109"/>
      <c r="F163" s="109"/>
      <c r="G163" s="112"/>
      <c r="H163" s="109"/>
    </row>
    <row r="164" spans="1:8" x14ac:dyDescent="0.35">
      <c r="A164" s="108"/>
      <c r="B164" s="109"/>
      <c r="C164" s="108"/>
      <c r="D164" s="109"/>
      <c r="E164" s="109"/>
      <c r="F164" s="109"/>
      <c r="G164" s="112"/>
      <c r="H164" s="109"/>
    </row>
    <row r="165" spans="1:8" x14ac:dyDescent="0.35">
      <c r="A165" s="108"/>
      <c r="B165" s="109"/>
      <c r="C165" s="108"/>
      <c r="D165" s="109"/>
      <c r="E165" s="109"/>
      <c r="F165" s="109"/>
      <c r="G165" s="112"/>
      <c r="H165" s="109"/>
    </row>
    <row r="166" spans="1:8" x14ac:dyDescent="0.35">
      <c r="A166" s="108"/>
      <c r="B166" s="109"/>
      <c r="C166" s="108"/>
      <c r="D166" s="109"/>
      <c r="E166" s="109"/>
      <c r="F166" s="109"/>
      <c r="G166" s="112"/>
      <c r="H166" s="109"/>
    </row>
    <row r="167" spans="1:8" x14ac:dyDescent="0.35">
      <c r="A167" s="108"/>
      <c r="B167" s="109"/>
      <c r="C167" s="108"/>
      <c r="D167" s="109"/>
      <c r="E167" s="109"/>
      <c r="F167" s="109"/>
      <c r="G167" s="112"/>
      <c r="H167" s="109"/>
    </row>
    <row r="168" spans="1:8" x14ac:dyDescent="0.35">
      <c r="A168" s="108"/>
      <c r="B168" s="109"/>
      <c r="C168" s="108"/>
      <c r="D168" s="109"/>
      <c r="E168" s="109"/>
      <c r="F168" s="109"/>
      <c r="G168" s="112"/>
      <c r="H168" s="109"/>
    </row>
    <row r="169" spans="1:8" x14ac:dyDescent="0.35">
      <c r="A169" s="108"/>
      <c r="B169" s="109"/>
      <c r="C169" s="108"/>
      <c r="D169" s="109"/>
      <c r="E169" s="109"/>
      <c r="F169" s="109"/>
      <c r="G169" s="112"/>
      <c r="H169" s="109"/>
    </row>
    <row r="170" spans="1:8" x14ac:dyDescent="0.35">
      <c r="A170" s="108"/>
      <c r="B170" s="109"/>
      <c r="C170" s="108"/>
      <c r="D170" s="109"/>
      <c r="E170" s="109"/>
      <c r="F170" s="109"/>
      <c r="G170" s="112"/>
      <c r="H170" s="109"/>
    </row>
    <row r="171" spans="1:8" x14ac:dyDescent="0.35">
      <c r="A171" s="108"/>
      <c r="B171" s="109"/>
      <c r="C171" s="108"/>
      <c r="D171" s="109"/>
      <c r="E171" s="109"/>
      <c r="F171" s="109"/>
      <c r="G171" s="112"/>
      <c r="H171" s="109"/>
    </row>
    <row r="172" spans="1:8" x14ac:dyDescent="0.35">
      <c r="A172" s="108"/>
      <c r="B172" s="109"/>
      <c r="C172" s="108"/>
      <c r="D172" s="109"/>
      <c r="E172" s="109"/>
      <c r="F172" s="109"/>
      <c r="G172" s="112"/>
      <c r="H172" s="109"/>
    </row>
    <row r="173" spans="1:8" x14ac:dyDescent="0.35">
      <c r="A173" s="108"/>
      <c r="B173" s="109"/>
      <c r="C173" s="108"/>
      <c r="D173" s="109"/>
      <c r="E173" s="109"/>
      <c r="F173" s="109"/>
      <c r="G173" s="112"/>
      <c r="H173" s="109"/>
    </row>
    <row r="174" spans="1:8" x14ac:dyDescent="0.35">
      <c r="A174" s="108"/>
      <c r="B174" s="109"/>
      <c r="C174" s="108"/>
      <c r="D174" s="109"/>
      <c r="E174" s="109"/>
      <c r="F174" s="110"/>
      <c r="G174" s="110"/>
      <c r="H174" s="109"/>
    </row>
    <row r="175" spans="1:8" x14ac:dyDescent="0.35">
      <c r="A175" s="108"/>
      <c r="B175" s="109"/>
      <c r="C175" s="108"/>
      <c r="D175" s="109"/>
      <c r="E175" s="109"/>
      <c r="F175" s="110"/>
      <c r="G175" s="110"/>
      <c r="H175" s="109"/>
    </row>
    <row r="176" spans="1:8" x14ac:dyDescent="0.35">
      <c r="A176" s="108"/>
      <c r="B176" s="109"/>
      <c r="C176" s="108"/>
      <c r="D176" s="109"/>
      <c r="E176" s="109"/>
      <c r="F176" s="110"/>
      <c r="G176" s="110"/>
      <c r="H176" s="109"/>
    </row>
    <row r="177" spans="1:8" x14ac:dyDescent="0.35">
      <c r="A177" s="108"/>
      <c r="B177" s="109"/>
      <c r="C177" s="108"/>
      <c r="D177" s="109"/>
      <c r="E177" s="109"/>
      <c r="F177" s="110"/>
      <c r="G177" s="110"/>
      <c r="H177" s="109"/>
    </row>
    <row r="178" spans="1:8" x14ac:dyDescent="0.35">
      <c r="A178" s="108"/>
      <c r="B178" s="109"/>
      <c r="C178" s="108"/>
      <c r="D178" s="109"/>
      <c r="E178" s="109"/>
      <c r="F178" s="110"/>
      <c r="G178" s="110"/>
      <c r="H178" s="109"/>
    </row>
    <row r="179" spans="1:8" x14ac:dyDescent="0.35">
      <c r="A179" s="108"/>
      <c r="B179" s="109"/>
      <c r="C179" s="108"/>
      <c r="D179" s="109"/>
      <c r="E179" s="109"/>
      <c r="F179" s="110"/>
      <c r="G179" s="110"/>
      <c r="H179" s="109"/>
    </row>
    <row r="180" spans="1:8" x14ac:dyDescent="0.35">
      <c r="A180" s="108"/>
      <c r="B180" s="109"/>
      <c r="C180" s="108"/>
      <c r="D180" s="109"/>
      <c r="E180" s="109"/>
      <c r="F180" s="110"/>
      <c r="G180" s="110"/>
      <c r="H180" s="109"/>
    </row>
    <row r="181" spans="1:8" x14ac:dyDescent="0.35">
      <c r="A181" s="108"/>
      <c r="B181" s="109"/>
      <c r="C181" s="108"/>
      <c r="D181" s="109"/>
      <c r="E181" s="109"/>
      <c r="F181" s="110"/>
      <c r="G181" s="110"/>
      <c r="H181" s="109"/>
    </row>
    <row r="182" spans="1:8" x14ac:dyDescent="0.35">
      <c r="A182" s="108"/>
      <c r="B182" s="109"/>
      <c r="C182" s="108"/>
      <c r="D182" s="109"/>
      <c r="E182" s="109"/>
      <c r="F182" s="110"/>
      <c r="G182" s="110"/>
      <c r="H182" s="109"/>
    </row>
    <row r="183" spans="1:8" x14ac:dyDescent="0.35">
      <c r="A183" s="108"/>
      <c r="B183" s="109"/>
      <c r="C183" s="108"/>
      <c r="D183" s="109"/>
      <c r="E183" s="109"/>
      <c r="F183" s="110"/>
      <c r="G183" s="110"/>
      <c r="H183" s="109"/>
    </row>
    <row r="184" spans="1:8" x14ac:dyDescent="0.35">
      <c r="A184" s="108"/>
      <c r="B184" s="109"/>
      <c r="C184" s="108"/>
      <c r="D184" s="109"/>
      <c r="E184" s="109"/>
      <c r="F184" s="110"/>
      <c r="G184" s="110"/>
      <c r="H184" s="109"/>
    </row>
    <row r="185" spans="1:8" x14ac:dyDescent="0.35">
      <c r="A185" s="108"/>
      <c r="B185" s="109"/>
      <c r="C185" s="108"/>
      <c r="D185" s="109"/>
      <c r="E185" s="109"/>
      <c r="F185" s="109"/>
      <c r="G185" s="109"/>
      <c r="H185" s="109"/>
    </row>
    <row r="186" spans="1:8" x14ac:dyDescent="0.35">
      <c r="A186" s="108"/>
      <c r="B186" s="109"/>
      <c r="C186" s="108"/>
      <c r="D186" s="109"/>
      <c r="E186" s="109"/>
      <c r="F186" s="110"/>
      <c r="G186" s="110"/>
      <c r="H186" s="109"/>
    </row>
    <row r="187" spans="1:8" x14ac:dyDescent="0.35">
      <c r="A187" s="108"/>
      <c r="B187" s="109"/>
      <c r="C187" s="108"/>
      <c r="D187" s="109"/>
      <c r="E187" s="109"/>
      <c r="F187" s="109"/>
      <c r="G187" s="109"/>
      <c r="H187" s="109"/>
    </row>
    <row r="188" spans="1:8" x14ac:dyDescent="0.35">
      <c r="A188" s="108"/>
      <c r="B188" s="109"/>
      <c r="C188" s="108"/>
      <c r="D188" s="109"/>
      <c r="E188" s="109"/>
      <c r="F188" s="110"/>
      <c r="G188" s="110"/>
      <c r="H188" s="109"/>
    </row>
    <row r="189" spans="1:8" x14ac:dyDescent="0.35">
      <c r="A189" s="108"/>
      <c r="B189" s="109"/>
      <c r="C189" s="108"/>
      <c r="D189" s="109"/>
      <c r="E189" s="109"/>
      <c r="F189" s="109"/>
      <c r="G189" s="112"/>
      <c r="H189" s="109"/>
    </row>
    <row r="190" spans="1:8" x14ac:dyDescent="0.35">
      <c r="A190" s="108"/>
      <c r="B190" s="109"/>
      <c r="C190" s="108"/>
      <c r="D190" s="109"/>
      <c r="E190" s="109"/>
      <c r="F190" s="110"/>
      <c r="G190" s="110"/>
      <c r="H190" s="109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zoomScale="85" zoomScaleNormal="85" workbookViewId="0">
      <selection activeCell="A2" sqref="A2"/>
    </sheetView>
  </sheetViews>
  <sheetFormatPr baseColWidth="10" defaultColWidth="11.54296875" defaultRowHeight="14.5" x14ac:dyDescent="0.35"/>
  <cols>
    <col min="1" max="1" width="15.26953125" bestFit="1" customWidth="1"/>
    <col min="2" max="2" width="41.26953125" customWidth="1"/>
    <col min="3" max="3" width="15.26953125" bestFit="1" customWidth="1"/>
    <col min="4" max="4" width="9.54296875" bestFit="1" customWidth="1"/>
    <col min="5" max="5" width="10" bestFit="1" customWidth="1"/>
    <col min="6" max="6" width="91.26953125" bestFit="1" customWidth="1"/>
    <col min="7" max="7" width="19.54296875" customWidth="1"/>
    <col min="8" max="8" width="16.54296875" customWidth="1"/>
  </cols>
  <sheetData>
    <row r="1" spans="1:8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6" t="s">
        <v>5</v>
      </c>
      <c r="G1" s="36" t="s">
        <v>6</v>
      </c>
      <c r="H1" s="36" t="s">
        <v>7</v>
      </c>
    </row>
    <row r="2" spans="1:8" x14ac:dyDescent="0.35">
      <c r="A2" s="108"/>
      <c r="B2" s="109"/>
      <c r="C2" s="108"/>
      <c r="D2" s="109"/>
      <c r="E2" s="109"/>
      <c r="F2" s="110"/>
      <c r="G2" s="110"/>
      <c r="H2" s="109"/>
    </row>
    <row r="3" spans="1:8" x14ac:dyDescent="0.35">
      <c r="A3" s="108"/>
      <c r="B3" s="109"/>
      <c r="C3" s="108"/>
      <c r="D3" s="109"/>
      <c r="E3" s="109"/>
      <c r="F3" s="110"/>
      <c r="G3" s="112"/>
      <c r="H3" s="109"/>
    </row>
    <row r="4" spans="1:8" x14ac:dyDescent="0.35">
      <c r="A4" s="108"/>
      <c r="B4" s="109"/>
      <c r="C4" s="108"/>
      <c r="D4" s="109"/>
      <c r="E4" s="109"/>
      <c r="F4" s="110"/>
      <c r="G4" s="112"/>
      <c r="H4" s="109"/>
    </row>
    <row r="5" spans="1:8" x14ac:dyDescent="0.35">
      <c r="A5" s="108"/>
      <c r="B5" s="109"/>
      <c r="C5" s="108"/>
      <c r="D5" s="109"/>
      <c r="E5" s="109"/>
      <c r="F5" s="110"/>
      <c r="G5" s="109"/>
      <c r="H5" s="109"/>
    </row>
    <row r="6" spans="1:8" x14ac:dyDescent="0.35">
      <c r="A6" s="108"/>
      <c r="B6" s="109"/>
      <c r="C6" s="108"/>
      <c r="D6" s="109"/>
      <c r="E6" s="109"/>
      <c r="F6" s="109"/>
      <c r="G6" s="109"/>
      <c r="H6" s="109"/>
    </row>
    <row r="7" spans="1:8" x14ac:dyDescent="0.35">
      <c r="A7" s="108"/>
      <c r="B7" s="109"/>
      <c r="C7" s="108"/>
      <c r="D7" s="109"/>
      <c r="E7" s="109"/>
      <c r="F7" s="109"/>
      <c r="G7" s="109"/>
      <c r="H7" s="109"/>
    </row>
    <row r="8" spans="1:8" x14ac:dyDescent="0.35">
      <c r="A8" s="108"/>
      <c r="B8" s="109"/>
      <c r="C8" s="108"/>
      <c r="D8" s="109"/>
      <c r="E8" s="109"/>
      <c r="F8" s="109"/>
      <c r="G8" s="109"/>
      <c r="H8" s="109"/>
    </row>
    <row r="9" spans="1:8" x14ac:dyDescent="0.35">
      <c r="A9" s="108"/>
      <c r="B9" s="109"/>
      <c r="C9" s="108"/>
      <c r="D9" s="109"/>
      <c r="E9" s="109"/>
      <c r="F9" s="109"/>
      <c r="G9" s="109"/>
      <c r="H9" s="109"/>
    </row>
    <row r="10" spans="1:8" x14ac:dyDescent="0.35">
      <c r="A10" s="108"/>
      <c r="B10" s="109"/>
      <c r="C10" s="108"/>
      <c r="D10" s="109"/>
      <c r="E10" s="109"/>
      <c r="F10" s="109"/>
      <c r="G10" s="109"/>
      <c r="H10" s="109"/>
    </row>
    <row r="11" spans="1:8" x14ac:dyDescent="0.35">
      <c r="A11" s="108"/>
      <c r="B11" s="109"/>
      <c r="C11" s="108"/>
      <c r="D11" s="109"/>
      <c r="E11" s="109"/>
      <c r="F11" s="110"/>
      <c r="G11" s="110"/>
      <c r="H11" s="109"/>
    </row>
    <row r="12" spans="1:8" x14ac:dyDescent="0.35">
      <c r="A12" s="108"/>
      <c r="B12" s="109"/>
      <c r="C12" s="108"/>
      <c r="D12" s="109"/>
      <c r="E12" s="109"/>
      <c r="F12" s="109"/>
      <c r="G12" s="109"/>
      <c r="H12" s="109"/>
    </row>
    <row r="13" spans="1:8" x14ac:dyDescent="0.35">
      <c r="A13" s="108"/>
      <c r="B13" s="109"/>
      <c r="C13" s="108"/>
      <c r="D13" s="109"/>
      <c r="E13" s="109"/>
      <c r="F13" s="109"/>
      <c r="G13" s="109"/>
      <c r="H13" s="109"/>
    </row>
    <row r="14" spans="1:8" x14ac:dyDescent="0.35">
      <c r="A14" s="108"/>
      <c r="B14" s="109"/>
      <c r="C14" s="108"/>
      <c r="D14" s="109"/>
      <c r="E14" s="109"/>
      <c r="F14" s="109"/>
      <c r="G14" s="109"/>
      <c r="H14" s="109"/>
    </row>
    <row r="15" spans="1:8" x14ac:dyDescent="0.35">
      <c r="A15" s="108"/>
      <c r="B15" s="109"/>
      <c r="C15" s="108"/>
      <c r="D15" s="109"/>
      <c r="E15" s="109"/>
      <c r="F15" s="109"/>
      <c r="G15" s="109"/>
      <c r="H15" s="109"/>
    </row>
    <row r="16" spans="1:8" x14ac:dyDescent="0.35">
      <c r="A16" s="108"/>
      <c r="B16" s="109"/>
      <c r="C16" s="108"/>
      <c r="D16" s="109"/>
      <c r="E16" s="109"/>
      <c r="F16" s="110"/>
      <c r="G16" s="110"/>
      <c r="H16" s="109"/>
    </row>
    <row r="17" spans="1:8" x14ac:dyDescent="0.35">
      <c r="A17" s="108"/>
      <c r="B17" s="109"/>
      <c r="C17" s="108"/>
      <c r="D17" s="109"/>
      <c r="E17" s="109"/>
      <c r="F17" s="109"/>
      <c r="G17" s="109"/>
      <c r="H17" s="109"/>
    </row>
    <row r="18" spans="1:8" x14ac:dyDescent="0.35">
      <c r="A18" s="108"/>
      <c r="B18" s="109"/>
      <c r="C18" s="108"/>
      <c r="D18" s="109"/>
      <c r="E18" s="109"/>
      <c r="F18" s="109"/>
      <c r="G18" s="109"/>
      <c r="H18" s="109"/>
    </row>
    <row r="19" spans="1:8" x14ac:dyDescent="0.35">
      <c r="A19" s="108"/>
      <c r="B19" s="109"/>
      <c r="C19" s="108"/>
      <c r="D19" s="109"/>
      <c r="E19" s="109"/>
      <c r="F19" s="109"/>
      <c r="G19" s="109"/>
      <c r="H19" s="109"/>
    </row>
    <row r="20" spans="1:8" x14ac:dyDescent="0.35">
      <c r="A20" s="108"/>
      <c r="B20" s="109"/>
      <c r="C20" s="108"/>
      <c r="D20" s="109"/>
      <c r="E20" s="109"/>
      <c r="F20" s="109"/>
      <c r="G20" s="109"/>
      <c r="H20" s="109"/>
    </row>
    <row r="21" spans="1:8" x14ac:dyDescent="0.35">
      <c r="A21" s="108"/>
      <c r="B21" s="109"/>
      <c r="C21" s="108"/>
      <c r="D21" s="109"/>
      <c r="E21" s="109"/>
      <c r="F21" s="109"/>
      <c r="G21" s="109"/>
      <c r="H21" s="109"/>
    </row>
    <row r="22" spans="1:8" x14ac:dyDescent="0.35">
      <c r="A22" s="108"/>
      <c r="B22" s="109"/>
      <c r="C22" s="108"/>
      <c r="D22" s="109"/>
      <c r="E22" s="109"/>
      <c r="F22" s="109"/>
      <c r="G22" s="109"/>
      <c r="H22" s="109"/>
    </row>
    <row r="23" spans="1:8" x14ac:dyDescent="0.35">
      <c r="A23" s="108"/>
      <c r="B23" s="109"/>
      <c r="C23" s="108"/>
      <c r="D23" s="109"/>
      <c r="E23" s="109"/>
      <c r="F23" s="109"/>
      <c r="G23" s="109"/>
      <c r="H23" s="109"/>
    </row>
    <row r="24" spans="1:8" x14ac:dyDescent="0.35">
      <c r="A24" s="108"/>
      <c r="B24" s="109"/>
      <c r="C24" s="108"/>
      <c r="D24" s="109"/>
      <c r="E24" s="109"/>
      <c r="F24" s="109"/>
      <c r="G24" s="109"/>
      <c r="H24" s="109"/>
    </row>
    <row r="25" spans="1:8" x14ac:dyDescent="0.35">
      <c r="A25" s="108"/>
      <c r="B25" s="109"/>
      <c r="C25" s="108"/>
      <c r="D25" s="109"/>
      <c r="E25" s="109"/>
      <c r="F25" s="109"/>
      <c r="G25" s="109"/>
      <c r="H25" s="109"/>
    </row>
    <row r="26" spans="1:8" x14ac:dyDescent="0.35">
      <c r="A26" s="108"/>
      <c r="B26" s="109"/>
      <c r="C26" s="108"/>
      <c r="D26" s="109"/>
      <c r="E26" s="109"/>
      <c r="F26" s="109"/>
      <c r="G26" s="109"/>
      <c r="H26" s="109"/>
    </row>
    <row r="27" spans="1:8" x14ac:dyDescent="0.35">
      <c r="A27" s="108"/>
      <c r="B27" s="109"/>
      <c r="C27" s="108"/>
      <c r="D27" s="109"/>
      <c r="E27" s="109"/>
      <c r="F27" s="109"/>
      <c r="G27" s="112"/>
      <c r="H27" s="109"/>
    </row>
    <row r="28" spans="1:8" x14ac:dyDescent="0.35">
      <c r="A28" s="108"/>
      <c r="B28" s="109"/>
      <c r="C28" s="108"/>
      <c r="D28" s="109"/>
      <c r="E28" s="109"/>
      <c r="F28" s="109"/>
      <c r="G28" s="112"/>
      <c r="H28" s="109"/>
    </row>
    <row r="29" spans="1:8" x14ac:dyDescent="0.35">
      <c r="A29" s="108"/>
      <c r="B29" s="109"/>
      <c r="C29" s="108"/>
      <c r="D29" s="109"/>
      <c r="E29" s="109"/>
      <c r="F29" s="109"/>
      <c r="G29" s="112"/>
      <c r="H29" s="109"/>
    </row>
    <row r="30" spans="1:8" x14ac:dyDescent="0.35">
      <c r="A30" s="108"/>
      <c r="B30" s="109"/>
      <c r="C30" s="108"/>
      <c r="D30" s="109"/>
      <c r="E30" s="109"/>
      <c r="F30" s="109"/>
      <c r="G30" s="112"/>
      <c r="H30" s="109"/>
    </row>
    <row r="31" spans="1:8" x14ac:dyDescent="0.35">
      <c r="A31" s="108"/>
      <c r="B31" s="109"/>
      <c r="C31" s="108"/>
      <c r="D31" s="109"/>
      <c r="E31" s="109"/>
      <c r="F31" s="109"/>
      <c r="G31" s="112"/>
      <c r="H31" s="109"/>
    </row>
    <row r="32" spans="1:8" x14ac:dyDescent="0.35">
      <c r="A32" s="108"/>
      <c r="B32" s="109"/>
      <c r="C32" s="108"/>
      <c r="D32" s="109"/>
      <c r="E32" s="109"/>
      <c r="F32" s="109"/>
      <c r="G32" s="112"/>
      <c r="H32" s="109"/>
    </row>
    <row r="33" spans="1:8" x14ac:dyDescent="0.35">
      <c r="A33" s="108"/>
      <c r="B33" s="109"/>
      <c r="C33" s="108"/>
      <c r="D33" s="109"/>
      <c r="E33" s="109"/>
      <c r="F33" s="109"/>
      <c r="G33" s="112"/>
      <c r="H33" s="109"/>
    </row>
    <row r="34" spans="1:8" x14ac:dyDescent="0.35">
      <c r="A34" s="108"/>
      <c r="B34" s="109"/>
      <c r="C34" s="108"/>
      <c r="D34" s="109"/>
      <c r="E34" s="109"/>
      <c r="F34" s="109"/>
      <c r="G34" s="112"/>
      <c r="H34" s="109"/>
    </row>
    <row r="35" spans="1:8" x14ac:dyDescent="0.35">
      <c r="A35" s="108"/>
      <c r="B35" s="109"/>
      <c r="C35" s="108"/>
      <c r="D35" s="109"/>
      <c r="E35" s="109"/>
      <c r="F35" s="109"/>
      <c r="G35" s="112"/>
      <c r="H35" s="109"/>
    </row>
    <row r="36" spans="1:8" x14ac:dyDescent="0.35">
      <c r="A36" s="108"/>
      <c r="B36" s="109"/>
      <c r="C36" s="108"/>
      <c r="D36" s="109"/>
      <c r="E36" s="109"/>
      <c r="F36" s="109"/>
      <c r="G36" s="112"/>
      <c r="H36" s="109"/>
    </row>
    <row r="37" spans="1:8" x14ac:dyDescent="0.35">
      <c r="A37" s="108"/>
      <c r="B37" s="109"/>
      <c r="C37" s="108"/>
      <c r="D37" s="109"/>
      <c r="E37" s="109"/>
      <c r="F37" s="109"/>
      <c r="G37" s="112"/>
      <c r="H37" s="109"/>
    </row>
    <row r="38" spans="1:8" x14ac:dyDescent="0.35">
      <c r="A38" s="108"/>
      <c r="B38" s="109"/>
      <c r="C38" s="108"/>
      <c r="D38" s="109"/>
      <c r="E38" s="109"/>
      <c r="F38" s="109"/>
      <c r="G38" s="112"/>
      <c r="H38" s="109"/>
    </row>
    <row r="39" spans="1:8" x14ac:dyDescent="0.35">
      <c r="A39" s="108"/>
      <c r="B39" s="109"/>
      <c r="C39" s="108"/>
      <c r="D39" s="109"/>
      <c r="E39" s="109"/>
      <c r="F39" s="109"/>
      <c r="G39" s="112"/>
      <c r="H39" s="109"/>
    </row>
    <row r="40" spans="1:8" x14ac:dyDescent="0.35">
      <c r="A40" s="108"/>
      <c r="B40" s="109"/>
      <c r="C40" s="108"/>
      <c r="D40" s="109"/>
      <c r="E40" s="109"/>
      <c r="F40" s="109"/>
      <c r="G40" s="112"/>
      <c r="H40" s="109"/>
    </row>
    <row r="41" spans="1:8" x14ac:dyDescent="0.35">
      <c r="A41" s="108"/>
      <c r="B41" s="109"/>
      <c r="C41" s="108"/>
      <c r="D41" s="109"/>
      <c r="E41" s="109"/>
      <c r="F41" s="109"/>
      <c r="G41" s="112"/>
      <c r="H41" s="109"/>
    </row>
    <row r="42" spans="1:8" x14ac:dyDescent="0.35">
      <c r="A42" s="108"/>
      <c r="B42" s="109"/>
      <c r="C42" s="108"/>
      <c r="D42" s="109"/>
      <c r="E42" s="109"/>
      <c r="F42" s="109"/>
      <c r="G42" s="112"/>
      <c r="H42" s="109"/>
    </row>
    <row r="43" spans="1:8" x14ac:dyDescent="0.35">
      <c r="A43" s="108"/>
      <c r="B43" s="109"/>
      <c r="C43" s="108"/>
      <c r="D43" s="109"/>
      <c r="E43" s="109"/>
      <c r="F43" s="109"/>
      <c r="G43" s="112"/>
      <c r="H43" s="109"/>
    </row>
    <row r="44" spans="1:8" x14ac:dyDescent="0.35">
      <c r="A44" s="108"/>
      <c r="B44" s="109"/>
      <c r="C44" s="108"/>
      <c r="D44" s="109"/>
      <c r="E44" s="109"/>
      <c r="F44" s="109"/>
      <c r="G44" s="112"/>
      <c r="H44" s="109"/>
    </row>
    <row r="45" spans="1:8" x14ac:dyDescent="0.35">
      <c r="A45" s="108"/>
      <c r="B45" s="109"/>
      <c r="C45" s="108"/>
      <c r="D45" s="109"/>
      <c r="E45" s="109"/>
      <c r="F45" s="109"/>
      <c r="G45" s="112"/>
      <c r="H45" s="109"/>
    </row>
    <row r="46" spans="1:8" x14ac:dyDescent="0.35">
      <c r="A46" s="108"/>
      <c r="B46" s="109"/>
      <c r="C46" s="108"/>
      <c r="D46" s="109"/>
      <c r="E46" s="109"/>
      <c r="F46" s="109"/>
      <c r="G46" s="112"/>
      <c r="H46" s="109"/>
    </row>
    <row r="47" spans="1:8" x14ac:dyDescent="0.35">
      <c r="A47" s="108"/>
      <c r="B47" s="109"/>
      <c r="C47" s="108"/>
      <c r="D47" s="109"/>
      <c r="E47" s="109"/>
      <c r="F47" s="109"/>
      <c r="G47" s="112"/>
      <c r="H47" s="109"/>
    </row>
    <row r="48" spans="1:8" x14ac:dyDescent="0.35">
      <c r="A48" s="108"/>
      <c r="B48" s="109"/>
      <c r="C48" s="108"/>
      <c r="D48" s="109"/>
      <c r="E48" s="109"/>
      <c r="F48" s="109"/>
      <c r="G48" s="112"/>
      <c r="H48" s="109"/>
    </row>
    <row r="49" spans="1:8" x14ac:dyDescent="0.35">
      <c r="A49" s="108"/>
      <c r="B49" s="109"/>
      <c r="C49" s="108"/>
      <c r="D49" s="109"/>
      <c r="E49" s="109"/>
      <c r="F49" s="109"/>
      <c r="G49" s="112"/>
      <c r="H49" s="109"/>
    </row>
    <row r="50" spans="1:8" x14ac:dyDescent="0.35">
      <c r="A50" s="108"/>
      <c r="B50" s="109"/>
      <c r="C50" s="108"/>
      <c r="D50" s="109"/>
      <c r="E50" s="109"/>
      <c r="F50" s="109"/>
      <c r="G50" s="109"/>
      <c r="H50" s="109"/>
    </row>
    <row r="51" spans="1:8" x14ac:dyDescent="0.35">
      <c r="A51" s="108"/>
      <c r="B51" s="109"/>
      <c r="C51" s="108"/>
      <c r="D51" s="109"/>
      <c r="E51" s="109"/>
      <c r="F51" s="109"/>
      <c r="G51" s="109"/>
      <c r="H51" s="109"/>
    </row>
    <row r="52" spans="1:8" x14ac:dyDescent="0.35">
      <c r="A52" s="108"/>
      <c r="B52" s="109"/>
      <c r="C52" s="108"/>
      <c r="D52" s="109"/>
      <c r="E52" s="109"/>
      <c r="F52" s="109"/>
      <c r="G52" s="109"/>
      <c r="H52" s="109"/>
    </row>
    <row r="53" spans="1:8" x14ac:dyDescent="0.35">
      <c r="A53" s="108"/>
      <c r="B53" s="109"/>
      <c r="C53" s="108"/>
      <c r="D53" s="109"/>
      <c r="E53" s="109"/>
      <c r="F53" s="109"/>
      <c r="G53" s="109"/>
      <c r="H53" s="109"/>
    </row>
    <row r="54" spans="1:8" x14ac:dyDescent="0.35">
      <c r="A54" s="108"/>
      <c r="B54" s="109"/>
      <c r="C54" s="108"/>
      <c r="D54" s="109"/>
      <c r="E54" s="109"/>
      <c r="F54" s="109"/>
      <c r="G54" s="109"/>
      <c r="H54" s="109"/>
    </row>
    <row r="55" spans="1:8" x14ac:dyDescent="0.35">
      <c r="A55" s="108"/>
      <c r="B55" s="109"/>
      <c r="C55" s="108"/>
      <c r="D55" s="109"/>
      <c r="E55" s="109"/>
      <c r="F55" s="109"/>
      <c r="G55" s="109"/>
      <c r="H55" s="109"/>
    </row>
    <row r="56" spans="1:8" x14ac:dyDescent="0.35">
      <c r="A56" s="108"/>
      <c r="B56" s="109"/>
      <c r="C56" s="108"/>
      <c r="D56" s="109"/>
      <c r="E56" s="109"/>
      <c r="F56" s="110"/>
      <c r="G56" s="109"/>
      <c r="H56" s="109"/>
    </row>
    <row r="57" spans="1:8" x14ac:dyDescent="0.35">
      <c r="A57" s="108"/>
      <c r="B57" s="109"/>
      <c r="C57" s="108"/>
      <c r="D57" s="109"/>
      <c r="E57" s="109"/>
      <c r="F57" s="109"/>
      <c r="G57" s="109"/>
      <c r="H57" s="109"/>
    </row>
    <row r="58" spans="1:8" x14ac:dyDescent="0.35">
      <c r="A58" s="108"/>
      <c r="B58" s="109"/>
      <c r="C58" s="108"/>
      <c r="D58" s="109"/>
      <c r="E58" s="109"/>
      <c r="F58" s="109"/>
      <c r="G58" s="109"/>
      <c r="H58" s="109"/>
    </row>
    <row r="59" spans="1:8" x14ac:dyDescent="0.35">
      <c r="A59" s="108"/>
      <c r="B59" s="109"/>
      <c r="C59" s="108"/>
      <c r="D59" s="109"/>
      <c r="E59" s="109"/>
      <c r="F59" s="109"/>
      <c r="G59" s="109"/>
      <c r="H59" s="109"/>
    </row>
    <row r="60" spans="1:8" x14ac:dyDescent="0.35">
      <c r="A60" s="108"/>
      <c r="B60" s="109"/>
      <c r="C60" s="108"/>
      <c r="D60" s="109"/>
      <c r="E60" s="109"/>
      <c r="F60" s="110"/>
      <c r="G60" s="110"/>
      <c r="H60" s="109"/>
    </row>
    <row r="61" spans="1:8" x14ac:dyDescent="0.35">
      <c r="A61" s="108"/>
      <c r="B61" s="109"/>
      <c r="C61" s="108"/>
      <c r="D61" s="109"/>
      <c r="E61" s="109"/>
      <c r="F61" s="109"/>
      <c r="G61" s="109"/>
      <c r="H61" s="109"/>
    </row>
    <row r="62" spans="1:8" x14ac:dyDescent="0.35">
      <c r="A62" s="108"/>
      <c r="B62" s="109"/>
      <c r="C62" s="108"/>
      <c r="D62" s="109"/>
      <c r="E62" s="109"/>
      <c r="F62" s="110"/>
      <c r="G62" s="110"/>
      <c r="H62" s="109"/>
    </row>
    <row r="63" spans="1:8" x14ac:dyDescent="0.35">
      <c r="A63" s="108"/>
      <c r="B63" s="109"/>
      <c r="C63" s="108"/>
      <c r="D63" s="109"/>
      <c r="E63" s="109"/>
      <c r="F63" s="109"/>
      <c r="G63" s="109"/>
      <c r="H63" s="109"/>
    </row>
    <row r="64" spans="1:8" x14ac:dyDescent="0.35">
      <c r="A64" s="108"/>
      <c r="B64" s="109"/>
      <c r="C64" s="108"/>
      <c r="D64" s="109"/>
      <c r="E64" s="109"/>
      <c r="F64" s="110"/>
      <c r="G64" s="112"/>
      <c r="H64" s="109"/>
    </row>
    <row r="65" spans="1:8" x14ac:dyDescent="0.35">
      <c r="A65" s="108"/>
      <c r="B65" s="109"/>
      <c r="C65" s="108"/>
      <c r="D65" s="109"/>
      <c r="E65" s="109"/>
      <c r="F65" s="109"/>
      <c r="G65" s="109"/>
      <c r="H65" s="109"/>
    </row>
    <row r="66" spans="1:8" x14ac:dyDescent="0.35">
      <c r="A66" s="108"/>
      <c r="B66" s="109"/>
      <c r="C66" s="108"/>
      <c r="D66" s="109"/>
      <c r="E66" s="109"/>
      <c r="F66" s="109"/>
      <c r="G66" s="109"/>
      <c r="H66" s="109"/>
    </row>
    <row r="67" spans="1:8" x14ac:dyDescent="0.35">
      <c r="A67" s="108"/>
      <c r="B67" s="109"/>
      <c r="C67" s="108"/>
      <c r="D67" s="109"/>
      <c r="E67" s="109"/>
      <c r="F67" s="110"/>
      <c r="G67" s="112"/>
      <c r="H67" s="109"/>
    </row>
    <row r="68" spans="1:8" x14ac:dyDescent="0.35">
      <c r="A68" s="108"/>
      <c r="B68" s="109"/>
      <c r="C68" s="108"/>
      <c r="D68" s="109"/>
      <c r="E68" s="109"/>
      <c r="F68" s="110"/>
      <c r="G68" s="112"/>
      <c r="H68" s="109"/>
    </row>
    <row r="69" spans="1:8" x14ac:dyDescent="0.35">
      <c r="A69" s="108"/>
      <c r="B69" s="109"/>
      <c r="C69" s="108"/>
      <c r="D69" s="109"/>
      <c r="E69" s="109"/>
      <c r="F69" s="109"/>
      <c r="G69" s="109"/>
      <c r="H69" s="109"/>
    </row>
    <row r="70" spans="1:8" x14ac:dyDescent="0.35">
      <c r="A70" s="108"/>
      <c r="B70" s="109"/>
      <c r="C70" s="108"/>
      <c r="D70" s="109"/>
      <c r="E70" s="109"/>
      <c r="F70" s="109"/>
      <c r="G70" s="109"/>
      <c r="H70" s="109"/>
    </row>
    <row r="71" spans="1:8" x14ac:dyDescent="0.35">
      <c r="A71" s="108"/>
      <c r="B71" s="109"/>
      <c r="C71" s="108"/>
      <c r="D71" s="109"/>
      <c r="E71" s="109"/>
      <c r="F71" s="109"/>
      <c r="G71" s="109"/>
      <c r="H71" s="109"/>
    </row>
    <row r="72" spans="1:8" x14ac:dyDescent="0.35">
      <c r="A72" s="108"/>
      <c r="B72" s="109"/>
      <c r="C72" s="108"/>
      <c r="D72" s="109"/>
      <c r="E72" s="109"/>
      <c r="F72" s="109"/>
      <c r="G72" s="109"/>
      <c r="H72" s="109"/>
    </row>
    <row r="73" spans="1:8" x14ac:dyDescent="0.35">
      <c r="A73" s="108"/>
      <c r="B73" s="109"/>
      <c r="C73" s="108"/>
      <c r="D73" s="109"/>
      <c r="E73" s="109"/>
      <c r="F73" s="110"/>
      <c r="G73" s="110"/>
      <c r="H73" s="109"/>
    </row>
    <row r="74" spans="1:8" x14ac:dyDescent="0.35">
      <c r="A74" s="108"/>
      <c r="B74" s="109"/>
      <c r="C74" s="108"/>
      <c r="D74" s="109"/>
      <c r="E74" s="109"/>
      <c r="F74" s="109"/>
      <c r="G74" s="109"/>
      <c r="H74" s="109"/>
    </row>
    <row r="75" spans="1:8" x14ac:dyDescent="0.35">
      <c r="A75" s="108"/>
      <c r="B75" s="109"/>
      <c r="C75" s="108"/>
      <c r="D75" s="109"/>
      <c r="E75" s="109"/>
      <c r="F75" s="109"/>
      <c r="G75" s="109"/>
      <c r="H75" s="109"/>
    </row>
    <row r="76" spans="1:8" x14ac:dyDescent="0.35">
      <c r="A76" s="108"/>
      <c r="B76" s="109"/>
      <c r="C76" s="108"/>
      <c r="D76" s="109"/>
      <c r="E76" s="109"/>
      <c r="F76" s="109"/>
      <c r="G76" s="109"/>
      <c r="H76" s="109"/>
    </row>
    <row r="77" spans="1:8" x14ac:dyDescent="0.35">
      <c r="A77" s="108"/>
      <c r="B77" s="109"/>
      <c r="C77" s="108"/>
      <c r="D77" s="109"/>
      <c r="E77" s="109"/>
      <c r="F77" s="109"/>
      <c r="G77" s="109"/>
      <c r="H77" s="109"/>
    </row>
    <row r="78" spans="1:8" x14ac:dyDescent="0.35">
      <c r="A78" s="108"/>
      <c r="B78" s="109"/>
      <c r="C78" s="108"/>
      <c r="D78" s="109"/>
      <c r="E78" s="109"/>
      <c r="F78" s="109"/>
      <c r="G78" s="109"/>
      <c r="H78" s="109"/>
    </row>
    <row r="79" spans="1:8" x14ac:dyDescent="0.35">
      <c r="A79" s="108"/>
      <c r="B79" s="109"/>
      <c r="C79" s="108"/>
      <c r="D79" s="109"/>
      <c r="E79" s="109"/>
      <c r="F79" s="109"/>
      <c r="G79" s="109"/>
      <c r="H79" s="109"/>
    </row>
    <row r="80" spans="1:8" x14ac:dyDescent="0.35">
      <c r="A80" s="108"/>
      <c r="B80" s="109"/>
      <c r="C80" s="108"/>
      <c r="D80" s="109"/>
      <c r="E80" s="109"/>
      <c r="F80" s="109"/>
      <c r="G80" s="109"/>
      <c r="H80" s="109"/>
    </row>
    <row r="81" spans="1:8" x14ac:dyDescent="0.35">
      <c r="A81" s="108"/>
      <c r="B81" s="109"/>
      <c r="C81" s="108"/>
      <c r="D81" s="109"/>
      <c r="E81" s="109"/>
      <c r="F81" s="109"/>
      <c r="G81" s="109"/>
      <c r="H81" s="109"/>
    </row>
    <row r="82" spans="1:8" x14ac:dyDescent="0.35">
      <c r="A82" s="108"/>
      <c r="B82" s="109"/>
      <c r="C82" s="108"/>
      <c r="D82" s="109"/>
      <c r="E82" s="109"/>
      <c r="F82" s="109"/>
      <c r="G82" s="109"/>
      <c r="H82" s="109"/>
    </row>
    <row r="83" spans="1:8" x14ac:dyDescent="0.35">
      <c r="A83" s="108"/>
      <c r="B83" s="109"/>
      <c r="C83" s="108"/>
      <c r="D83" s="109"/>
      <c r="E83" s="109"/>
      <c r="F83" s="109"/>
      <c r="G83" s="109"/>
      <c r="H83" s="109"/>
    </row>
    <row r="84" spans="1:8" x14ac:dyDescent="0.35">
      <c r="A84" s="108"/>
      <c r="B84" s="109"/>
      <c r="C84" s="108"/>
      <c r="D84" s="109"/>
      <c r="E84" s="109"/>
      <c r="F84" s="110"/>
      <c r="G84" s="109"/>
      <c r="H84" s="109"/>
    </row>
    <row r="85" spans="1:8" x14ac:dyDescent="0.35">
      <c r="A85" s="108"/>
      <c r="B85" s="109"/>
      <c r="C85" s="108"/>
      <c r="D85" s="109"/>
      <c r="E85" s="109"/>
      <c r="F85" s="109"/>
      <c r="G85" s="109"/>
      <c r="H85" s="109"/>
    </row>
    <row r="86" spans="1:8" x14ac:dyDescent="0.35">
      <c r="A86" s="108"/>
      <c r="B86" s="109"/>
      <c r="C86" s="108"/>
      <c r="D86" s="109"/>
      <c r="E86" s="109"/>
      <c r="F86" s="109"/>
      <c r="G86" s="109"/>
      <c r="H86" s="109"/>
    </row>
    <row r="87" spans="1:8" x14ac:dyDescent="0.35">
      <c r="A87" s="108"/>
      <c r="B87" s="109"/>
      <c r="C87" s="108"/>
      <c r="D87" s="109"/>
      <c r="E87" s="109"/>
      <c r="F87" s="109"/>
      <c r="G87" s="109"/>
      <c r="H87" s="109"/>
    </row>
    <row r="88" spans="1:8" x14ac:dyDescent="0.35">
      <c r="A88" s="108"/>
      <c r="B88" s="109"/>
      <c r="C88" s="108"/>
      <c r="D88" s="109"/>
      <c r="E88" s="109"/>
      <c r="F88" s="110"/>
      <c r="G88" s="112"/>
      <c r="H88" s="109"/>
    </row>
    <row r="89" spans="1:8" x14ac:dyDescent="0.35">
      <c r="A89" s="108"/>
      <c r="B89" s="109"/>
      <c r="C89" s="108"/>
      <c r="D89" s="109"/>
      <c r="E89" s="109"/>
      <c r="F89" s="110"/>
      <c r="G89" s="112"/>
      <c r="H89" s="109"/>
    </row>
    <row r="90" spans="1:8" x14ac:dyDescent="0.35">
      <c r="A90" s="108"/>
      <c r="B90" s="109"/>
      <c r="C90" s="108"/>
      <c r="D90" s="109"/>
      <c r="E90" s="109"/>
      <c r="F90" s="109"/>
      <c r="G90" s="109"/>
      <c r="H90" s="109"/>
    </row>
    <row r="91" spans="1:8" x14ac:dyDescent="0.35">
      <c r="A91" s="108"/>
      <c r="B91" s="109"/>
      <c r="C91" s="108"/>
      <c r="D91" s="109"/>
      <c r="E91" s="109"/>
      <c r="F91" s="110"/>
      <c r="G91" s="110"/>
      <c r="H91" s="109"/>
    </row>
    <row r="92" spans="1:8" x14ac:dyDescent="0.35">
      <c r="A92" s="108"/>
      <c r="B92" s="109"/>
      <c r="C92" s="108"/>
      <c r="D92" s="109"/>
      <c r="E92" s="109"/>
      <c r="F92" s="109"/>
      <c r="G92" s="112"/>
      <c r="H92" s="109"/>
    </row>
    <row r="93" spans="1:8" x14ac:dyDescent="0.35">
      <c r="A93" s="108"/>
      <c r="B93" s="109"/>
      <c r="C93" s="108"/>
      <c r="D93" s="109"/>
      <c r="E93" s="109"/>
      <c r="F93" s="109"/>
      <c r="G93" s="112"/>
      <c r="H93" s="109"/>
    </row>
    <row r="94" spans="1:8" x14ac:dyDescent="0.35">
      <c r="A94" s="108"/>
      <c r="B94" s="109"/>
      <c r="C94" s="108"/>
      <c r="D94" s="109"/>
      <c r="E94" s="109"/>
      <c r="F94" s="110"/>
      <c r="G94" s="109"/>
      <c r="H94" s="109"/>
    </row>
    <row r="95" spans="1:8" x14ac:dyDescent="0.35">
      <c r="A95" s="108"/>
      <c r="B95" s="109"/>
      <c r="C95" s="108"/>
      <c r="D95" s="109"/>
      <c r="E95" s="109"/>
      <c r="F95" s="109"/>
      <c r="G95" s="112"/>
      <c r="H95" s="109"/>
    </row>
    <row r="96" spans="1:8" x14ac:dyDescent="0.35">
      <c r="A96" s="108"/>
      <c r="B96" s="109"/>
      <c r="C96" s="108"/>
      <c r="D96" s="109"/>
      <c r="E96" s="109"/>
      <c r="F96" s="109"/>
      <c r="G96" s="112"/>
      <c r="H96" s="109"/>
    </row>
    <row r="97" spans="1:8" x14ac:dyDescent="0.35">
      <c r="A97" s="108"/>
      <c r="B97" s="109"/>
      <c r="C97" s="108"/>
      <c r="D97" s="109"/>
      <c r="E97" s="109"/>
      <c r="F97" s="109"/>
      <c r="G97" s="112"/>
      <c r="H97" s="109"/>
    </row>
    <row r="98" spans="1:8" x14ac:dyDescent="0.35">
      <c r="A98" s="108"/>
      <c r="B98" s="109"/>
      <c r="C98" s="108"/>
      <c r="D98" s="109"/>
      <c r="E98" s="109"/>
      <c r="F98" s="109"/>
      <c r="G98" s="112"/>
      <c r="H98" s="109"/>
    </row>
    <row r="99" spans="1:8" x14ac:dyDescent="0.35">
      <c r="A99" s="108"/>
      <c r="B99" s="109"/>
      <c r="C99" s="108"/>
      <c r="D99" s="109"/>
      <c r="E99" s="109"/>
      <c r="F99" s="109"/>
      <c r="G99" s="112"/>
      <c r="H99" s="109"/>
    </row>
    <row r="100" spans="1:8" x14ac:dyDescent="0.35">
      <c r="A100" s="108"/>
      <c r="B100" s="109"/>
      <c r="C100" s="108"/>
      <c r="D100" s="109"/>
      <c r="E100" s="109"/>
      <c r="F100" s="109"/>
      <c r="G100" s="112"/>
      <c r="H100" s="109"/>
    </row>
    <row r="101" spans="1:8" x14ac:dyDescent="0.35">
      <c r="A101" s="108"/>
      <c r="B101" s="109"/>
      <c r="C101" s="108"/>
      <c r="D101" s="109"/>
      <c r="E101" s="109"/>
      <c r="F101" s="109"/>
      <c r="G101" s="112"/>
      <c r="H101" s="109"/>
    </row>
    <row r="102" spans="1:8" x14ac:dyDescent="0.35">
      <c r="A102" s="108"/>
      <c r="B102" s="109"/>
      <c r="C102" s="108"/>
      <c r="D102" s="109"/>
      <c r="E102" s="109"/>
      <c r="F102" s="109"/>
      <c r="G102" s="112"/>
      <c r="H102" s="109"/>
    </row>
    <row r="103" spans="1:8" x14ac:dyDescent="0.35">
      <c r="A103" s="108"/>
      <c r="B103" s="109"/>
      <c r="C103" s="108"/>
      <c r="D103" s="109"/>
      <c r="E103" s="109"/>
      <c r="F103" s="109"/>
      <c r="G103" s="112"/>
      <c r="H103" s="109"/>
    </row>
    <row r="104" spans="1:8" x14ac:dyDescent="0.35">
      <c r="A104" s="108"/>
      <c r="B104" s="109"/>
      <c r="C104" s="108"/>
      <c r="D104" s="109"/>
      <c r="E104" s="109"/>
      <c r="F104" s="109"/>
      <c r="G104" s="112"/>
      <c r="H104" s="109"/>
    </row>
    <row r="105" spans="1:8" x14ac:dyDescent="0.35">
      <c r="A105" s="108"/>
      <c r="B105" s="109"/>
      <c r="C105" s="108"/>
      <c r="D105" s="109"/>
      <c r="E105" s="109"/>
      <c r="F105" s="109"/>
      <c r="G105" s="112"/>
      <c r="H105" s="109"/>
    </row>
    <row r="106" spans="1:8" x14ac:dyDescent="0.35">
      <c r="A106" s="108"/>
      <c r="B106" s="109"/>
      <c r="C106" s="108"/>
      <c r="D106" s="109"/>
      <c r="E106" s="109"/>
      <c r="F106" s="109"/>
      <c r="G106" s="112"/>
      <c r="H106" s="109"/>
    </row>
    <row r="107" spans="1:8" x14ac:dyDescent="0.35">
      <c r="A107" s="108"/>
      <c r="B107" s="109"/>
      <c r="C107" s="108"/>
      <c r="D107" s="109"/>
      <c r="E107" s="109"/>
      <c r="F107" s="109"/>
      <c r="G107" s="112"/>
      <c r="H107" s="109"/>
    </row>
    <row r="108" spans="1:8" x14ac:dyDescent="0.35">
      <c r="A108" s="108"/>
      <c r="B108" s="109"/>
      <c r="C108" s="108"/>
      <c r="D108" s="109"/>
      <c r="E108" s="109"/>
      <c r="F108" s="109"/>
      <c r="G108" s="112"/>
      <c r="H108" s="109"/>
    </row>
    <row r="109" spans="1:8" x14ac:dyDescent="0.35">
      <c r="A109" s="108"/>
      <c r="B109" s="109"/>
      <c r="C109" s="108"/>
      <c r="D109" s="109"/>
      <c r="E109" s="109"/>
      <c r="F109" s="109"/>
      <c r="G109" s="112"/>
      <c r="H109" s="109"/>
    </row>
    <row r="110" spans="1:8" x14ac:dyDescent="0.35">
      <c r="A110" s="108"/>
      <c r="B110" s="109"/>
      <c r="C110" s="108"/>
      <c r="D110" s="109"/>
      <c r="E110" s="109"/>
      <c r="F110" s="109"/>
      <c r="G110" s="112"/>
      <c r="H110" s="109"/>
    </row>
    <row r="111" spans="1:8" x14ac:dyDescent="0.35">
      <c r="A111" s="108"/>
      <c r="B111" s="109"/>
      <c r="C111" s="108"/>
      <c r="D111" s="109"/>
      <c r="E111" s="109"/>
      <c r="F111" s="109"/>
      <c r="G111" s="112"/>
      <c r="H111" s="109"/>
    </row>
    <row r="112" spans="1:8" x14ac:dyDescent="0.35">
      <c r="A112" s="108"/>
      <c r="B112" s="109"/>
      <c r="C112" s="108"/>
      <c r="D112" s="109"/>
      <c r="E112" s="109"/>
      <c r="F112" s="109"/>
      <c r="G112" s="112"/>
      <c r="H112" s="109"/>
    </row>
    <row r="113" spans="1:8" x14ac:dyDescent="0.35">
      <c r="A113" s="108"/>
      <c r="B113" s="109"/>
      <c r="C113" s="108"/>
      <c r="D113" s="109"/>
      <c r="E113" s="109"/>
      <c r="F113" s="109"/>
      <c r="G113" s="112"/>
      <c r="H113" s="109"/>
    </row>
    <row r="114" spans="1:8" x14ac:dyDescent="0.35">
      <c r="A114" s="108"/>
      <c r="B114" s="109"/>
      <c r="C114" s="108"/>
      <c r="D114" s="109"/>
      <c r="E114" s="109"/>
      <c r="F114" s="110"/>
      <c r="G114" s="109"/>
      <c r="H114" s="109"/>
    </row>
    <row r="115" spans="1:8" x14ac:dyDescent="0.35">
      <c r="A115" s="108"/>
      <c r="B115" s="109"/>
      <c r="C115" s="108"/>
      <c r="D115" s="109"/>
      <c r="E115" s="109"/>
      <c r="F115" s="109"/>
      <c r="G115" s="112"/>
      <c r="H115" s="109"/>
    </row>
    <row r="116" spans="1:8" x14ac:dyDescent="0.35">
      <c r="A116" s="108"/>
      <c r="B116" s="109"/>
      <c r="C116" s="108"/>
      <c r="D116" s="109"/>
      <c r="E116" s="109"/>
      <c r="F116" s="109"/>
      <c r="G116" s="112"/>
      <c r="H116" s="109"/>
    </row>
    <row r="117" spans="1:8" x14ac:dyDescent="0.35">
      <c r="A117" s="108"/>
      <c r="B117" s="109"/>
      <c r="C117" s="108"/>
      <c r="D117" s="109"/>
      <c r="E117" s="109"/>
      <c r="F117" s="109"/>
      <c r="G117" s="112"/>
      <c r="H117" s="109"/>
    </row>
    <row r="118" spans="1:8" x14ac:dyDescent="0.35">
      <c r="A118" s="108"/>
      <c r="B118" s="109"/>
      <c r="C118" s="108"/>
      <c r="D118" s="109"/>
      <c r="E118" s="109"/>
      <c r="F118" s="110"/>
      <c r="G118" s="109"/>
      <c r="H118" s="109"/>
    </row>
    <row r="119" spans="1:8" x14ac:dyDescent="0.35">
      <c r="A119" s="108"/>
      <c r="B119" s="109"/>
      <c r="C119" s="108"/>
      <c r="D119" s="109"/>
      <c r="E119" s="109"/>
      <c r="F119" s="110"/>
      <c r="G119" s="109"/>
      <c r="H119" s="109"/>
    </row>
    <row r="120" spans="1:8" x14ac:dyDescent="0.35">
      <c r="A120" s="108"/>
      <c r="B120" s="109"/>
      <c r="C120" s="108"/>
      <c r="D120" s="109"/>
      <c r="E120" s="109"/>
      <c r="F120" s="109"/>
      <c r="G120" s="112"/>
      <c r="H120" s="109"/>
    </row>
    <row r="121" spans="1:8" x14ac:dyDescent="0.35">
      <c r="A121" s="108"/>
      <c r="B121" s="109"/>
      <c r="C121" s="108"/>
      <c r="D121" s="109"/>
      <c r="E121" s="109"/>
      <c r="F121" s="109"/>
      <c r="G121" s="112"/>
      <c r="H121" s="109"/>
    </row>
    <row r="122" spans="1:8" x14ac:dyDescent="0.35">
      <c r="A122" s="108"/>
      <c r="B122" s="109"/>
      <c r="C122" s="108"/>
      <c r="D122" s="109"/>
      <c r="E122" s="109"/>
      <c r="F122" s="109"/>
      <c r="G122" s="112"/>
      <c r="H122" s="109"/>
    </row>
    <row r="123" spans="1:8" x14ac:dyDescent="0.35">
      <c r="A123" s="108"/>
      <c r="B123" s="109"/>
      <c r="C123" s="108"/>
      <c r="D123" s="109"/>
      <c r="E123" s="109"/>
      <c r="F123" s="109"/>
      <c r="G123" s="112"/>
      <c r="H123" s="109"/>
    </row>
    <row r="124" spans="1:8" x14ac:dyDescent="0.35">
      <c r="A124" s="108"/>
      <c r="B124" s="109"/>
      <c r="C124" s="108"/>
      <c r="D124" s="109"/>
      <c r="E124" s="109"/>
      <c r="F124" s="109"/>
      <c r="G124" s="112"/>
      <c r="H124" s="109"/>
    </row>
    <row r="125" spans="1:8" x14ac:dyDescent="0.35">
      <c r="A125" s="108"/>
      <c r="B125" s="109"/>
      <c r="C125" s="108"/>
      <c r="D125" s="109"/>
      <c r="E125" s="109"/>
      <c r="F125" s="109"/>
      <c r="G125" s="109"/>
      <c r="H125" s="109"/>
    </row>
    <row r="126" spans="1:8" x14ac:dyDescent="0.35">
      <c r="A126" s="108"/>
      <c r="B126" s="109"/>
      <c r="C126" s="108"/>
      <c r="D126" s="109"/>
      <c r="E126" s="109"/>
      <c r="F126" s="110"/>
      <c r="G126" s="109"/>
      <c r="H126" s="109"/>
    </row>
    <row r="127" spans="1:8" x14ac:dyDescent="0.35">
      <c r="A127" s="108"/>
      <c r="B127" s="109"/>
      <c r="C127" s="108"/>
      <c r="D127" s="109"/>
      <c r="E127" s="109"/>
      <c r="F127" s="109"/>
      <c r="G127" s="109"/>
      <c r="H127" s="109"/>
    </row>
    <row r="128" spans="1:8" x14ac:dyDescent="0.35">
      <c r="A128" s="108"/>
      <c r="B128" s="109"/>
      <c r="C128" s="108"/>
      <c r="D128" s="109"/>
      <c r="E128" s="109"/>
      <c r="F128" s="110"/>
      <c r="G128" s="109"/>
      <c r="H128" s="109"/>
    </row>
    <row r="129" spans="1:8" x14ac:dyDescent="0.35">
      <c r="A129" s="108"/>
      <c r="B129" s="109"/>
      <c r="C129" s="108"/>
      <c r="D129" s="109"/>
      <c r="E129" s="109"/>
      <c r="F129" s="109"/>
      <c r="G129" s="109"/>
      <c r="H129" s="109"/>
    </row>
    <row r="130" spans="1:8" x14ac:dyDescent="0.35">
      <c r="A130" s="108"/>
      <c r="B130" s="109"/>
      <c r="C130" s="108"/>
      <c r="D130" s="109"/>
      <c r="E130" s="109"/>
      <c r="F130" s="109"/>
      <c r="G130" s="109"/>
      <c r="H130" s="109"/>
    </row>
    <row r="131" spans="1:8" x14ac:dyDescent="0.35">
      <c r="A131" s="108"/>
      <c r="B131" s="109"/>
      <c r="C131" s="108"/>
      <c r="D131" s="109"/>
      <c r="E131" s="109"/>
      <c r="F131" s="109"/>
      <c r="G131" s="109"/>
      <c r="H131" s="109"/>
    </row>
    <row r="132" spans="1:8" x14ac:dyDescent="0.35">
      <c r="A132" s="108"/>
      <c r="B132" s="109"/>
      <c r="C132" s="108"/>
      <c r="D132" s="109"/>
      <c r="E132" s="109"/>
      <c r="F132" s="109"/>
      <c r="G132" s="109"/>
      <c r="H132" s="109"/>
    </row>
    <row r="133" spans="1:8" x14ac:dyDescent="0.35">
      <c r="A133" s="108"/>
      <c r="B133" s="109"/>
      <c r="C133" s="108"/>
      <c r="D133" s="109"/>
      <c r="E133" s="109"/>
      <c r="F133" s="109"/>
      <c r="G133" s="109"/>
      <c r="H133" s="109"/>
    </row>
    <row r="134" spans="1:8" x14ac:dyDescent="0.35">
      <c r="A134" s="108"/>
      <c r="B134" s="109"/>
      <c r="C134" s="108"/>
      <c r="D134" s="109"/>
      <c r="E134" s="109"/>
      <c r="F134" s="109"/>
      <c r="G134" s="112"/>
      <c r="H134" s="109"/>
    </row>
    <row r="135" spans="1:8" x14ac:dyDescent="0.35">
      <c r="A135" s="108"/>
      <c r="B135" s="109"/>
      <c r="C135" s="108"/>
      <c r="D135" s="109"/>
      <c r="E135" s="109"/>
      <c r="F135" s="109"/>
      <c r="G135" s="112"/>
      <c r="H135" s="109"/>
    </row>
    <row r="136" spans="1:8" x14ac:dyDescent="0.35">
      <c r="A136" s="108"/>
      <c r="B136" s="109"/>
      <c r="C136" s="108"/>
      <c r="D136" s="109"/>
      <c r="E136" s="109"/>
      <c r="F136" s="109"/>
      <c r="G136" s="112"/>
      <c r="H136" s="109"/>
    </row>
    <row r="137" spans="1:8" x14ac:dyDescent="0.35">
      <c r="A137" s="108"/>
      <c r="B137" s="109"/>
      <c r="C137" s="108"/>
      <c r="D137" s="109"/>
      <c r="E137" s="109"/>
      <c r="F137" s="109"/>
      <c r="G137" s="112"/>
      <c r="H137" s="109"/>
    </row>
    <row r="138" spans="1:8" x14ac:dyDescent="0.35">
      <c r="A138" s="108"/>
      <c r="B138" s="109"/>
      <c r="C138" s="108"/>
      <c r="D138" s="109"/>
      <c r="E138" s="109"/>
      <c r="F138" s="109"/>
      <c r="G138" s="112"/>
      <c r="H138" s="109"/>
    </row>
    <row r="139" spans="1:8" x14ac:dyDescent="0.35">
      <c r="A139" s="108"/>
      <c r="B139" s="109"/>
      <c r="C139" s="108"/>
      <c r="D139" s="109"/>
      <c r="E139" s="109"/>
      <c r="F139" s="109"/>
      <c r="G139" s="112"/>
      <c r="H139" s="109"/>
    </row>
    <row r="140" spans="1:8" x14ac:dyDescent="0.35">
      <c r="A140" s="108"/>
      <c r="B140" s="109"/>
      <c r="C140" s="108"/>
      <c r="D140" s="109"/>
      <c r="E140" s="109"/>
      <c r="F140" s="109"/>
      <c r="G140" s="112"/>
      <c r="H140" s="109"/>
    </row>
    <row r="141" spans="1:8" x14ac:dyDescent="0.35">
      <c r="A141" s="108"/>
      <c r="B141" s="109"/>
      <c r="C141" s="108"/>
      <c r="D141" s="109"/>
      <c r="E141" s="109"/>
      <c r="F141" s="109"/>
      <c r="G141" s="112"/>
      <c r="H141" s="109"/>
    </row>
    <row r="142" spans="1:8" x14ac:dyDescent="0.35">
      <c r="A142" s="108"/>
      <c r="B142" s="109"/>
      <c r="C142" s="108"/>
      <c r="D142" s="109"/>
      <c r="E142" s="109"/>
      <c r="F142" s="109"/>
      <c r="G142" s="112"/>
      <c r="H142" s="109"/>
    </row>
    <row r="143" spans="1:8" x14ac:dyDescent="0.35">
      <c r="A143" s="108"/>
      <c r="B143" s="109"/>
      <c r="C143" s="108"/>
      <c r="D143" s="109"/>
      <c r="E143" s="109"/>
      <c r="F143" s="110"/>
      <c r="G143" s="112"/>
      <c r="H143" s="109"/>
    </row>
    <row r="144" spans="1:8" x14ac:dyDescent="0.35">
      <c r="A144" s="108"/>
      <c r="B144" s="109"/>
      <c r="C144" s="108"/>
      <c r="D144" s="109"/>
      <c r="E144" s="109"/>
      <c r="F144" s="109"/>
      <c r="G144" s="109"/>
      <c r="H144" s="109"/>
    </row>
    <row r="145" spans="1:8" x14ac:dyDescent="0.35">
      <c r="A145" s="108"/>
      <c r="B145" s="109"/>
      <c r="C145" s="108"/>
      <c r="D145" s="109"/>
      <c r="E145" s="109"/>
      <c r="F145" s="109"/>
      <c r="G145" s="109"/>
      <c r="H145" s="109"/>
    </row>
    <row r="146" spans="1:8" x14ac:dyDescent="0.35">
      <c r="A146" s="108"/>
      <c r="B146" s="109"/>
      <c r="C146" s="108"/>
      <c r="D146" s="109"/>
      <c r="E146" s="109"/>
      <c r="F146" s="109"/>
      <c r="G146" s="109"/>
      <c r="H146" s="109"/>
    </row>
    <row r="147" spans="1:8" x14ac:dyDescent="0.35">
      <c r="A147" s="108"/>
      <c r="B147" s="109"/>
      <c r="C147" s="108"/>
      <c r="D147" s="109"/>
      <c r="E147" s="109"/>
      <c r="F147" s="110"/>
      <c r="G147" s="112"/>
      <c r="H147" s="109"/>
    </row>
    <row r="148" spans="1:8" x14ac:dyDescent="0.35">
      <c r="A148" s="108"/>
      <c r="B148" s="109"/>
      <c r="C148" s="108"/>
      <c r="D148" s="109"/>
      <c r="E148" s="109"/>
      <c r="F148" s="110"/>
      <c r="G148" s="112"/>
      <c r="H148" s="109"/>
    </row>
    <row r="149" spans="1:8" x14ac:dyDescent="0.35">
      <c r="A149" s="108"/>
      <c r="B149" s="109"/>
      <c r="C149" s="108"/>
      <c r="D149" s="109"/>
      <c r="E149" s="109"/>
      <c r="F149" s="109"/>
      <c r="G149" s="109"/>
      <c r="H149" s="109"/>
    </row>
    <row r="150" spans="1:8" x14ac:dyDescent="0.35">
      <c r="A150" s="108"/>
      <c r="B150" s="109"/>
      <c r="C150" s="108"/>
      <c r="D150" s="109"/>
      <c r="E150" s="109"/>
      <c r="F150" s="109"/>
      <c r="G150" s="109"/>
      <c r="H150" s="109"/>
    </row>
    <row r="151" spans="1:8" x14ac:dyDescent="0.35">
      <c r="A151" s="108"/>
      <c r="B151" s="109"/>
      <c r="C151" s="108"/>
      <c r="D151" s="109"/>
      <c r="E151" s="109"/>
      <c r="F151" s="109"/>
      <c r="G151" s="109"/>
      <c r="H151" s="109"/>
    </row>
    <row r="152" spans="1:8" x14ac:dyDescent="0.35">
      <c r="A152" s="108"/>
      <c r="B152" s="109"/>
      <c r="C152" s="108"/>
      <c r="D152" s="109"/>
      <c r="E152" s="109"/>
      <c r="F152" s="109"/>
      <c r="G152" s="112"/>
      <c r="H152" s="109"/>
    </row>
    <row r="153" spans="1:8" x14ac:dyDescent="0.35">
      <c r="A153" s="108"/>
      <c r="B153" s="109"/>
      <c r="C153" s="108"/>
      <c r="D153" s="109"/>
      <c r="E153" s="109"/>
      <c r="F153" s="109"/>
      <c r="G153" s="112"/>
      <c r="H153" s="109"/>
    </row>
    <row r="154" spans="1:8" x14ac:dyDescent="0.35">
      <c r="A154" s="108"/>
      <c r="B154" s="109"/>
      <c r="C154" s="108"/>
      <c r="D154" s="109"/>
      <c r="E154" s="109"/>
      <c r="F154" s="109"/>
      <c r="G154" s="112"/>
      <c r="H154" s="109"/>
    </row>
    <row r="155" spans="1:8" x14ac:dyDescent="0.35">
      <c r="A155" s="108"/>
      <c r="B155" s="109"/>
      <c r="C155" s="108"/>
      <c r="D155" s="109"/>
      <c r="E155" s="109"/>
      <c r="F155" s="109"/>
      <c r="G155" s="109"/>
      <c r="H155" s="109"/>
    </row>
    <row r="156" spans="1:8" x14ac:dyDescent="0.35">
      <c r="A156" s="108"/>
      <c r="B156" s="109"/>
      <c r="C156" s="108"/>
      <c r="D156" s="109"/>
      <c r="E156" s="109"/>
      <c r="F156" s="109"/>
      <c r="G156" s="109"/>
      <c r="H156" s="109"/>
    </row>
    <row r="157" spans="1:8" x14ac:dyDescent="0.35">
      <c r="A157" s="108"/>
      <c r="B157" s="109"/>
      <c r="C157" s="108"/>
      <c r="D157" s="109"/>
      <c r="E157" s="109"/>
      <c r="F157" s="109"/>
      <c r="G157" s="109"/>
      <c r="H157" s="109"/>
    </row>
    <row r="158" spans="1:8" x14ac:dyDescent="0.35">
      <c r="A158" s="108"/>
      <c r="B158" s="109"/>
      <c r="C158" s="108"/>
      <c r="D158" s="109"/>
      <c r="E158" s="109"/>
      <c r="F158" s="109"/>
      <c r="G158" s="109"/>
      <c r="H158" s="109"/>
    </row>
    <row r="159" spans="1:8" x14ac:dyDescent="0.35">
      <c r="A159" s="108"/>
      <c r="B159" s="109"/>
      <c r="C159" s="108"/>
      <c r="D159" s="109"/>
      <c r="E159" s="109"/>
      <c r="F159" s="109"/>
      <c r="G159" s="109"/>
      <c r="H159" s="109"/>
    </row>
  </sheetData>
  <autoFilter ref="A1:H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7"/>
  <sheetViews>
    <sheetView zoomScale="85" zoomScaleNormal="85" workbookViewId="0">
      <pane ySplit="1" topLeftCell="A2" activePane="bottomLeft" state="frozen"/>
      <selection activeCell="D146" sqref="D146:D172"/>
      <selection pane="bottomLeft" activeCell="G7" sqref="G7"/>
    </sheetView>
  </sheetViews>
  <sheetFormatPr baseColWidth="10" defaultColWidth="11.26953125" defaultRowHeight="14.5" x14ac:dyDescent="0.35"/>
  <cols>
    <col min="1" max="1" width="15.26953125" bestFit="1" customWidth="1"/>
    <col min="2" max="2" width="31.26953125" bestFit="1" customWidth="1"/>
    <col min="3" max="3" width="15.26953125" bestFit="1" customWidth="1"/>
    <col min="4" max="4" width="12.54296875" bestFit="1" customWidth="1"/>
    <col min="5" max="5" width="11.54296875" bestFit="1" customWidth="1"/>
    <col min="6" max="6" width="78.1796875" bestFit="1" customWidth="1"/>
    <col min="7" max="7" width="17.26953125" bestFit="1" customWidth="1"/>
    <col min="8" max="8" width="9.1796875" bestFit="1" customWidth="1"/>
    <col min="9" max="9" width="60.54296875" bestFit="1" customWidth="1"/>
  </cols>
  <sheetData>
    <row r="1" spans="1:8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6" t="s">
        <v>5</v>
      </c>
      <c r="G1" s="36" t="s">
        <v>6</v>
      </c>
      <c r="H1" s="36" t="s">
        <v>7</v>
      </c>
    </row>
    <row r="2" spans="1:8" s="3" customFormat="1" x14ac:dyDescent="0.35">
      <c r="A2" s="95">
        <v>45444</v>
      </c>
      <c r="B2" s="15" t="s">
        <v>81</v>
      </c>
      <c r="C2" s="95">
        <v>45444</v>
      </c>
      <c r="D2" s="102">
        <v>220.8</v>
      </c>
      <c r="E2" s="102"/>
      <c r="F2" s="88"/>
      <c r="G2" s="15" t="s">
        <v>65</v>
      </c>
      <c r="H2" s="15"/>
    </row>
    <row r="3" spans="1:8" s="3" customFormat="1" x14ac:dyDescent="0.35">
      <c r="A3" s="95">
        <v>45445</v>
      </c>
      <c r="B3" s="15" t="s">
        <v>84</v>
      </c>
      <c r="C3" s="95">
        <v>45445</v>
      </c>
      <c r="D3" s="102">
        <v>840</v>
      </c>
      <c r="E3" s="102"/>
      <c r="F3" s="88" t="s">
        <v>85</v>
      </c>
      <c r="G3" s="15" t="s">
        <v>25</v>
      </c>
      <c r="H3" s="15"/>
    </row>
    <row r="4" spans="1:8" s="3" customFormat="1" x14ac:dyDescent="0.35">
      <c r="A4" s="95">
        <v>45449</v>
      </c>
      <c r="B4" s="15" t="s">
        <v>86</v>
      </c>
      <c r="C4" s="95">
        <v>45449</v>
      </c>
      <c r="D4" s="102">
        <v>41.06</v>
      </c>
      <c r="E4" s="102"/>
      <c r="F4" s="88" t="s">
        <v>87</v>
      </c>
      <c r="G4" s="15" t="s">
        <v>15</v>
      </c>
      <c r="H4" s="15"/>
    </row>
    <row r="5" spans="1:8" s="3" customFormat="1" x14ac:dyDescent="0.35">
      <c r="A5" s="95">
        <v>45449</v>
      </c>
      <c r="B5" s="15" t="s">
        <v>88</v>
      </c>
      <c r="C5" s="95">
        <v>45449</v>
      </c>
      <c r="D5" s="102">
        <v>41.14</v>
      </c>
      <c r="E5" s="102"/>
      <c r="F5" s="88" t="s">
        <v>89</v>
      </c>
      <c r="G5" s="15" t="s">
        <v>15</v>
      </c>
      <c r="H5" s="15"/>
    </row>
    <row r="6" spans="1:8" s="3" customFormat="1" x14ac:dyDescent="0.35">
      <c r="A6" s="95">
        <v>45462</v>
      </c>
      <c r="B6" s="15" t="s">
        <v>82</v>
      </c>
      <c r="C6" s="95">
        <v>45462</v>
      </c>
      <c r="D6" s="102">
        <v>134.4</v>
      </c>
      <c r="E6" s="102"/>
      <c r="F6" s="88" t="s">
        <v>90</v>
      </c>
      <c r="G6" s="100" t="s">
        <v>91</v>
      </c>
      <c r="H6" s="15"/>
    </row>
    <row r="7" spans="1:8" s="3" customFormat="1" x14ac:dyDescent="0.35">
      <c r="A7" s="96">
        <v>45472</v>
      </c>
      <c r="B7" s="11" t="s">
        <v>83</v>
      </c>
      <c r="C7" s="96">
        <v>45472</v>
      </c>
      <c r="D7" s="103">
        <v>5059.87</v>
      </c>
      <c r="E7" s="103"/>
      <c r="F7" s="11" t="s">
        <v>80</v>
      </c>
      <c r="G7" s="11" t="s">
        <v>13</v>
      </c>
      <c r="H7" s="11"/>
    </row>
  </sheetData>
  <autoFilter ref="A1:H7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="130" zoomScaleNormal="130" workbookViewId="0">
      <pane ySplit="1" topLeftCell="A2" activePane="bottomLeft" state="frozen"/>
      <selection pane="bottomLeft" activeCell="G6" sqref="G6"/>
    </sheetView>
  </sheetViews>
  <sheetFormatPr baseColWidth="10" defaultColWidth="11.26953125" defaultRowHeight="14.5" x14ac:dyDescent="0.35"/>
  <cols>
    <col min="1" max="1" width="10.54296875" style="4" bestFit="1" customWidth="1"/>
    <col min="2" max="2" width="35" bestFit="1" customWidth="1"/>
    <col min="3" max="3" width="10.7265625" bestFit="1" customWidth="1"/>
    <col min="4" max="4" width="12.54296875" bestFit="1" customWidth="1"/>
    <col min="5" max="5" width="11.54296875" bestFit="1" customWidth="1"/>
    <col min="6" max="6" width="93.26953125" bestFit="1" customWidth="1"/>
    <col min="7" max="7" width="17.26953125" bestFit="1" customWidth="1"/>
    <col min="8" max="8" width="9.1796875" bestFit="1" customWidth="1"/>
    <col min="9" max="9" width="29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 x14ac:dyDescent="0.35">
      <c r="A2" s="96">
        <v>45475</v>
      </c>
      <c r="B2" s="11" t="s">
        <v>93</v>
      </c>
      <c r="C2" s="96">
        <v>45475</v>
      </c>
      <c r="D2" s="103">
        <v>414.16</v>
      </c>
      <c r="E2" s="103"/>
      <c r="F2" s="11" t="s">
        <v>70</v>
      </c>
      <c r="G2" s="99" t="s">
        <v>59</v>
      </c>
      <c r="H2" s="11"/>
    </row>
    <row r="3" spans="1:8" x14ac:dyDescent="0.35">
      <c r="A3" s="95">
        <v>45481</v>
      </c>
      <c r="B3" s="15" t="s">
        <v>69</v>
      </c>
      <c r="C3" s="95">
        <v>45481</v>
      </c>
      <c r="D3" s="102">
        <v>41.06</v>
      </c>
      <c r="E3" s="102"/>
      <c r="F3" s="88" t="s">
        <v>97</v>
      </c>
      <c r="G3" s="100" t="s">
        <v>15</v>
      </c>
      <c r="H3" s="15"/>
    </row>
    <row r="4" spans="1:8" x14ac:dyDescent="0.35">
      <c r="A4" s="97">
        <v>45495</v>
      </c>
      <c r="B4" s="19" t="s">
        <v>66</v>
      </c>
      <c r="C4" s="97">
        <v>45495</v>
      </c>
      <c r="D4" s="104"/>
      <c r="E4" s="104">
        <v>15000</v>
      </c>
      <c r="F4" s="19" t="s">
        <v>96</v>
      </c>
      <c r="G4" s="19" t="s">
        <v>41</v>
      </c>
      <c r="H4" s="19"/>
    </row>
    <row r="5" spans="1:8" x14ac:dyDescent="0.35">
      <c r="A5" s="98">
        <v>45503</v>
      </c>
      <c r="B5" s="13" t="s">
        <v>67</v>
      </c>
      <c r="C5" s="98">
        <v>45503</v>
      </c>
      <c r="D5" s="105">
        <v>2404</v>
      </c>
      <c r="E5" s="105"/>
      <c r="F5" s="13" t="s">
        <v>95</v>
      </c>
      <c r="G5" s="13" t="s">
        <v>16</v>
      </c>
      <c r="H5" s="13"/>
    </row>
    <row r="6" spans="1:8" x14ac:dyDescent="0.35">
      <c r="A6" s="97">
        <v>45503</v>
      </c>
      <c r="B6" s="19" t="s">
        <v>92</v>
      </c>
      <c r="C6" s="97">
        <v>45503</v>
      </c>
      <c r="D6" s="104"/>
      <c r="E6" s="104">
        <v>13200</v>
      </c>
      <c r="F6" s="19" t="s">
        <v>94</v>
      </c>
      <c r="G6" s="19" t="s">
        <v>9</v>
      </c>
      <c r="H6" s="19"/>
    </row>
  </sheetData>
  <autoFilter ref="A1:H1">
    <sortState ref="A2:H81">
      <sortCondition ref="C1:C81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9"/>
  <sheetViews>
    <sheetView topLeftCell="C1" zoomScaleNormal="100" workbookViewId="0">
      <pane ySplit="1" topLeftCell="A2" activePane="bottomLeft" state="frozen"/>
      <selection pane="bottomLeft" activeCell="G5" sqref="G5"/>
    </sheetView>
  </sheetViews>
  <sheetFormatPr baseColWidth="10" defaultColWidth="11.26953125" defaultRowHeight="14.5" x14ac:dyDescent="0.35"/>
  <cols>
    <col min="1" max="1" width="10.54296875" bestFit="1" customWidth="1"/>
    <col min="2" max="2" width="28.54296875" bestFit="1" customWidth="1"/>
    <col min="3" max="3" width="10.7265625" style="24" bestFit="1" customWidth="1"/>
    <col min="4" max="4" width="12.54296875" bestFit="1" customWidth="1"/>
    <col min="5" max="5" width="11.54296875" bestFit="1" customWidth="1"/>
    <col min="6" max="6" width="78.1796875" bestFit="1" customWidth="1"/>
    <col min="7" max="7" width="17.26953125" bestFit="1" customWidth="1"/>
    <col min="8" max="8" width="9.1796875" bestFit="1" customWidth="1"/>
    <col min="9" max="9" width="37" bestFit="1" customWidth="1"/>
  </cols>
  <sheetData>
    <row r="1" spans="1:8" x14ac:dyDescent="0.35">
      <c r="A1" s="1" t="s">
        <v>0</v>
      </c>
      <c r="B1" s="1" t="s">
        <v>1</v>
      </c>
      <c r="C1" s="26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 x14ac:dyDescent="0.35">
      <c r="A2" s="96">
        <v>45505</v>
      </c>
      <c r="B2" s="11" t="s">
        <v>93</v>
      </c>
      <c r="C2" s="96">
        <v>45505</v>
      </c>
      <c r="D2" s="103">
        <v>5058.54</v>
      </c>
      <c r="E2" s="103"/>
      <c r="F2" s="11" t="s">
        <v>106</v>
      </c>
      <c r="G2" s="11" t="s">
        <v>13</v>
      </c>
      <c r="H2" s="11"/>
    </row>
    <row r="3" spans="1:8" x14ac:dyDescent="0.35">
      <c r="A3" s="96">
        <v>45505</v>
      </c>
      <c r="B3" s="11" t="s">
        <v>93</v>
      </c>
      <c r="C3" s="96">
        <v>45505</v>
      </c>
      <c r="D3" s="103">
        <v>414.16</v>
      </c>
      <c r="E3" s="103"/>
      <c r="F3" s="11" t="s">
        <v>105</v>
      </c>
      <c r="G3" s="87" t="s">
        <v>59</v>
      </c>
      <c r="H3" s="11"/>
    </row>
    <row r="4" spans="1:8" x14ac:dyDescent="0.35">
      <c r="A4" s="98">
        <v>45512</v>
      </c>
      <c r="B4" s="13" t="s">
        <v>98</v>
      </c>
      <c r="C4" s="98">
        <v>45512</v>
      </c>
      <c r="D4" s="105">
        <v>866.44</v>
      </c>
      <c r="E4" s="105"/>
      <c r="F4" s="13" t="s">
        <v>104</v>
      </c>
      <c r="G4" s="13" t="s">
        <v>18</v>
      </c>
      <c r="H4" s="13"/>
    </row>
    <row r="5" spans="1:8" x14ac:dyDescent="0.35">
      <c r="A5" s="95">
        <v>45512</v>
      </c>
      <c r="B5" s="15" t="s">
        <v>69</v>
      </c>
      <c r="C5" s="95">
        <v>45512</v>
      </c>
      <c r="D5" s="102">
        <v>41.06</v>
      </c>
      <c r="E5" s="102"/>
      <c r="F5" s="88" t="s">
        <v>97</v>
      </c>
      <c r="G5" s="100" t="s">
        <v>15</v>
      </c>
      <c r="H5" s="15"/>
    </row>
    <row r="6" spans="1:8" x14ac:dyDescent="0.35">
      <c r="A6" s="98">
        <v>45517</v>
      </c>
      <c r="B6" s="13" t="s">
        <v>99</v>
      </c>
      <c r="C6" s="98">
        <v>45517</v>
      </c>
      <c r="D6" s="105">
        <v>96.6</v>
      </c>
      <c r="E6" s="105"/>
      <c r="F6" s="13" t="s">
        <v>103</v>
      </c>
      <c r="G6" s="13" t="s">
        <v>23</v>
      </c>
      <c r="H6" s="13"/>
    </row>
    <row r="7" spans="1:8" x14ac:dyDescent="0.35">
      <c r="A7" s="98">
        <v>45526</v>
      </c>
      <c r="B7" s="13" t="s">
        <v>67</v>
      </c>
      <c r="C7" s="98">
        <v>45526</v>
      </c>
      <c r="D7" s="105">
        <v>2446</v>
      </c>
      <c r="E7" s="105"/>
      <c r="F7" s="13" t="s">
        <v>102</v>
      </c>
      <c r="G7" s="13" t="s">
        <v>16</v>
      </c>
      <c r="H7" s="13"/>
    </row>
    <row r="8" spans="1:8" x14ac:dyDescent="0.35">
      <c r="A8" s="98">
        <v>45531</v>
      </c>
      <c r="B8" s="13" t="s">
        <v>98</v>
      </c>
      <c r="C8" s="98">
        <v>45531</v>
      </c>
      <c r="D8" s="105">
        <v>829.67</v>
      </c>
      <c r="E8" s="105"/>
      <c r="F8" s="13" t="s">
        <v>101</v>
      </c>
      <c r="G8" s="13" t="s">
        <v>18</v>
      </c>
      <c r="H8" s="13"/>
    </row>
    <row r="9" spans="1:8" x14ac:dyDescent="0.35">
      <c r="A9" s="96">
        <v>45531</v>
      </c>
      <c r="B9" s="11" t="s">
        <v>93</v>
      </c>
      <c r="C9" s="96">
        <v>45531</v>
      </c>
      <c r="D9" s="103">
        <v>3849.34</v>
      </c>
      <c r="E9" s="103"/>
      <c r="F9" s="11" t="s">
        <v>100</v>
      </c>
      <c r="G9" s="11" t="s">
        <v>13</v>
      </c>
      <c r="H9" s="11"/>
    </row>
  </sheetData>
  <autoFilter ref="A1:H1"/>
  <sortState ref="A2:H22">
    <sortCondition ref="C2"/>
  </sortState>
  <phoneticPr fontId="5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85" zoomScaleNormal="85" workbookViewId="0">
      <selection activeCell="G4" sqref="G4"/>
    </sheetView>
  </sheetViews>
  <sheetFormatPr baseColWidth="10" defaultColWidth="11.26953125" defaultRowHeight="14.5" x14ac:dyDescent="0.35"/>
  <cols>
    <col min="1" max="1" width="15.36328125" bestFit="1" customWidth="1"/>
    <col min="2" max="2" width="34.1796875" bestFit="1" customWidth="1"/>
    <col min="3" max="3" width="15.36328125" style="4" bestFit="1" customWidth="1"/>
    <col min="4" max="4" width="11.54296875" style="24" bestFit="1" customWidth="1"/>
    <col min="5" max="5" width="11.54296875" style="25" bestFit="1" customWidth="1"/>
    <col min="6" max="6" width="78.1796875" style="27" bestFit="1" customWidth="1"/>
    <col min="7" max="7" width="17.26953125" style="28" bestFit="1" customWidth="1"/>
    <col min="8" max="8" width="11.26953125" style="28" bestFit="1" customWidth="1"/>
    <col min="9" max="9" width="33.26953125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s="96">
        <v>45506</v>
      </c>
      <c r="B2" s="11" t="s">
        <v>93</v>
      </c>
      <c r="C2" s="96">
        <v>45506</v>
      </c>
      <c r="D2" s="103">
        <v>257.08</v>
      </c>
      <c r="E2" s="103"/>
      <c r="F2" s="11" t="s">
        <v>70</v>
      </c>
      <c r="G2" s="99" t="s">
        <v>59</v>
      </c>
      <c r="H2" s="11"/>
    </row>
    <row r="3" spans="1:8" x14ac:dyDescent="0.35">
      <c r="A3" s="98">
        <v>45538</v>
      </c>
      <c r="B3" s="13" t="s">
        <v>68</v>
      </c>
      <c r="C3" s="98">
        <v>45538</v>
      </c>
      <c r="D3" s="105">
        <v>494</v>
      </c>
      <c r="E3" s="105"/>
      <c r="F3" s="13" t="s">
        <v>108</v>
      </c>
      <c r="G3" s="13" t="s">
        <v>17</v>
      </c>
      <c r="H3" s="13"/>
    </row>
    <row r="4" spans="1:8" x14ac:dyDescent="0.35">
      <c r="A4" s="95">
        <v>45546</v>
      </c>
      <c r="B4" s="15" t="s">
        <v>69</v>
      </c>
      <c r="C4" s="95">
        <v>45546</v>
      </c>
      <c r="D4" s="102">
        <v>41.06</v>
      </c>
      <c r="E4" s="102"/>
      <c r="F4" s="88" t="s">
        <v>97</v>
      </c>
      <c r="G4" s="100" t="s">
        <v>15</v>
      </c>
      <c r="H4" s="15"/>
    </row>
    <row r="5" spans="1:8" x14ac:dyDescent="0.35">
      <c r="A5" s="97">
        <v>45551</v>
      </c>
      <c r="B5" s="19" t="s">
        <v>92</v>
      </c>
      <c r="C5" s="97">
        <v>45551</v>
      </c>
      <c r="D5" s="104"/>
      <c r="E5" s="104">
        <v>13200</v>
      </c>
      <c r="F5" s="19" t="s">
        <v>109</v>
      </c>
      <c r="G5" s="19" t="s">
        <v>9</v>
      </c>
      <c r="H5" s="19"/>
    </row>
    <row r="6" spans="1:8" x14ac:dyDescent="0.35">
      <c r="A6" s="98">
        <v>45552</v>
      </c>
      <c r="B6" s="13" t="s">
        <v>71</v>
      </c>
      <c r="C6" s="98">
        <v>45552</v>
      </c>
      <c r="D6" s="105">
        <v>1887</v>
      </c>
      <c r="E6" s="105"/>
      <c r="F6" s="13" t="s">
        <v>110</v>
      </c>
      <c r="G6" s="13" t="s">
        <v>16</v>
      </c>
      <c r="H6" s="13"/>
    </row>
    <row r="7" spans="1:8" x14ac:dyDescent="0.35">
      <c r="A7" s="98">
        <v>45559</v>
      </c>
      <c r="B7" s="13" t="s">
        <v>107</v>
      </c>
      <c r="C7" s="98">
        <v>45559</v>
      </c>
      <c r="D7" s="105">
        <v>71.17</v>
      </c>
      <c r="E7" s="105"/>
      <c r="F7" s="13" t="s">
        <v>111</v>
      </c>
      <c r="G7" s="13" t="s">
        <v>11</v>
      </c>
      <c r="H7" s="13"/>
    </row>
    <row r="8" spans="1:8" x14ac:dyDescent="0.35">
      <c r="A8" s="98">
        <v>45560</v>
      </c>
      <c r="B8" s="13" t="s">
        <v>98</v>
      </c>
      <c r="C8" s="98">
        <v>45560</v>
      </c>
      <c r="D8" s="105">
        <v>628.67999999999995</v>
      </c>
      <c r="E8" s="105"/>
      <c r="F8" s="13" t="s">
        <v>112</v>
      </c>
      <c r="G8" s="13" t="s">
        <v>18</v>
      </c>
      <c r="H8" s="13"/>
    </row>
    <row r="9" spans="1:8" x14ac:dyDescent="0.35">
      <c r="A9" s="98">
        <v>45562</v>
      </c>
      <c r="B9" s="13" t="s">
        <v>68</v>
      </c>
      <c r="C9" s="98">
        <v>45562</v>
      </c>
      <c r="D9" s="105">
        <v>494</v>
      </c>
      <c r="E9" s="105"/>
      <c r="F9" s="13" t="s">
        <v>113</v>
      </c>
      <c r="G9" s="13" t="s">
        <v>17</v>
      </c>
      <c r="H9" s="13"/>
    </row>
    <row r="10" spans="1:8" x14ac:dyDescent="0.35">
      <c r="A10" s="98">
        <v>45562</v>
      </c>
      <c r="B10" s="13" t="s">
        <v>68</v>
      </c>
      <c r="C10" s="98">
        <v>45562</v>
      </c>
      <c r="D10" s="105">
        <v>379</v>
      </c>
      <c r="E10" s="105"/>
      <c r="F10" s="13" t="s">
        <v>114</v>
      </c>
      <c r="G10" s="13" t="s">
        <v>17</v>
      </c>
      <c r="H10" s="13"/>
    </row>
    <row r="11" spans="1:8" x14ac:dyDescent="0.35">
      <c r="A11" s="96">
        <v>45562</v>
      </c>
      <c r="B11" s="11" t="s">
        <v>93</v>
      </c>
      <c r="C11" s="96">
        <v>45562</v>
      </c>
      <c r="D11" s="103">
        <v>5058.0600000000004</v>
      </c>
      <c r="E11" s="103"/>
      <c r="F11" s="11" t="s">
        <v>115</v>
      </c>
      <c r="G11" s="99" t="s">
        <v>13</v>
      </c>
      <c r="H11" s="11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zoomScale="85" zoomScaleNormal="85" workbookViewId="0">
      <selection activeCell="G8" sqref="G8"/>
    </sheetView>
  </sheetViews>
  <sheetFormatPr baseColWidth="10" defaultColWidth="11.26953125" defaultRowHeight="14.5" x14ac:dyDescent="0.35"/>
  <cols>
    <col min="1" max="1" width="17.36328125" bestFit="1" customWidth="1"/>
    <col min="2" max="2" width="44" bestFit="1" customWidth="1"/>
    <col min="3" max="3" width="17.36328125" style="4" bestFit="1" customWidth="1"/>
    <col min="4" max="4" width="14" style="24" bestFit="1" customWidth="1"/>
    <col min="5" max="5" width="12.81640625" style="25" bestFit="1" customWidth="1"/>
    <col min="6" max="6" width="102.26953125" style="27" bestFit="1" customWidth="1"/>
    <col min="7" max="7" width="26" style="28" bestFit="1" customWidth="1"/>
    <col min="8" max="8" width="12.1796875" style="28" bestFit="1" customWidth="1"/>
    <col min="9" max="9" width="33.26953125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s="96">
        <v>45566</v>
      </c>
      <c r="B2" s="11" t="s">
        <v>93</v>
      </c>
      <c r="C2" s="96">
        <v>45566</v>
      </c>
      <c r="D2" s="103">
        <v>429.87</v>
      </c>
      <c r="E2" s="103"/>
      <c r="F2" s="11" t="s">
        <v>70</v>
      </c>
      <c r="G2" s="99" t="s">
        <v>59</v>
      </c>
      <c r="H2" s="11"/>
    </row>
    <row r="3" spans="1:8" x14ac:dyDescent="0.35">
      <c r="A3" s="96">
        <v>45566</v>
      </c>
      <c r="B3" s="11" t="s">
        <v>93</v>
      </c>
      <c r="C3" s="96">
        <v>45566</v>
      </c>
      <c r="D3" s="103">
        <v>167.98</v>
      </c>
      <c r="E3" s="103"/>
      <c r="F3" s="11" t="s">
        <v>129</v>
      </c>
      <c r="G3" s="99" t="s">
        <v>12</v>
      </c>
      <c r="H3" s="11"/>
    </row>
    <row r="4" spans="1:8" x14ac:dyDescent="0.35">
      <c r="A4" s="98">
        <v>45567</v>
      </c>
      <c r="B4" s="13" t="s">
        <v>116</v>
      </c>
      <c r="C4" s="98">
        <v>45567</v>
      </c>
      <c r="D4" s="105">
        <v>25</v>
      </c>
      <c r="E4" s="105"/>
      <c r="F4" s="13" t="s">
        <v>128</v>
      </c>
      <c r="G4" s="121" t="s">
        <v>17</v>
      </c>
      <c r="H4" s="13"/>
    </row>
    <row r="5" spans="1:8" x14ac:dyDescent="0.35">
      <c r="A5" s="95">
        <v>45572</v>
      </c>
      <c r="B5" s="15" t="s">
        <v>69</v>
      </c>
      <c r="C5" s="95">
        <v>45572</v>
      </c>
      <c r="D5" s="102">
        <v>41.06</v>
      </c>
      <c r="E5" s="102"/>
      <c r="F5" s="88" t="s">
        <v>97</v>
      </c>
      <c r="G5" s="100" t="s">
        <v>15</v>
      </c>
      <c r="H5" s="15"/>
    </row>
    <row r="6" spans="1:8" x14ac:dyDescent="0.35">
      <c r="A6" s="98">
        <v>45581</v>
      </c>
      <c r="B6" s="13" t="s">
        <v>71</v>
      </c>
      <c r="C6" s="98">
        <v>45581</v>
      </c>
      <c r="D6" s="105">
        <v>2462</v>
      </c>
      <c r="E6" s="105"/>
      <c r="F6" s="13" t="s">
        <v>127</v>
      </c>
      <c r="G6" s="121" t="s">
        <v>16</v>
      </c>
      <c r="H6" s="13"/>
    </row>
    <row r="7" spans="1:8" x14ac:dyDescent="0.35">
      <c r="A7" s="98">
        <v>45583</v>
      </c>
      <c r="B7" s="13" t="s">
        <v>99</v>
      </c>
      <c r="C7" s="98">
        <v>45583</v>
      </c>
      <c r="D7" s="105">
        <v>289.8</v>
      </c>
      <c r="E7" s="105"/>
      <c r="F7" s="13" t="s">
        <v>126</v>
      </c>
      <c r="G7" s="13" t="s">
        <v>23</v>
      </c>
      <c r="H7" s="13"/>
    </row>
    <row r="8" spans="1:8" x14ac:dyDescent="0.35">
      <c r="A8" s="96">
        <v>45586</v>
      </c>
      <c r="B8" s="11" t="s">
        <v>117</v>
      </c>
      <c r="C8" s="96">
        <v>45586</v>
      </c>
      <c r="D8" s="103">
        <v>4250</v>
      </c>
      <c r="E8" s="103"/>
      <c r="F8" s="11" t="s">
        <v>125</v>
      </c>
      <c r="G8" s="99" t="s">
        <v>77</v>
      </c>
      <c r="H8" s="11"/>
    </row>
    <row r="9" spans="1:8" x14ac:dyDescent="0.35">
      <c r="A9" s="98">
        <v>45588</v>
      </c>
      <c r="B9" s="13" t="s">
        <v>68</v>
      </c>
      <c r="C9" s="98">
        <v>45588</v>
      </c>
      <c r="D9" s="105">
        <v>494</v>
      </c>
      <c r="E9" s="105"/>
      <c r="F9" s="13" t="s">
        <v>124</v>
      </c>
      <c r="G9" s="121" t="s">
        <v>17</v>
      </c>
      <c r="H9" s="13"/>
    </row>
    <row r="10" spans="1:8" x14ac:dyDescent="0.35">
      <c r="A10" s="98">
        <v>45590</v>
      </c>
      <c r="B10" s="13" t="s">
        <v>118</v>
      </c>
      <c r="C10" s="98">
        <v>45590</v>
      </c>
      <c r="D10" s="105">
        <v>201.54</v>
      </c>
      <c r="E10" s="105"/>
      <c r="F10" s="13" t="s">
        <v>123</v>
      </c>
      <c r="G10" s="121" t="s">
        <v>11</v>
      </c>
      <c r="H10" s="13"/>
    </row>
    <row r="11" spans="1:8" x14ac:dyDescent="0.35">
      <c r="A11" s="98">
        <v>45590</v>
      </c>
      <c r="B11" s="13" t="s">
        <v>98</v>
      </c>
      <c r="C11" s="98">
        <v>45590</v>
      </c>
      <c r="D11" s="105">
        <v>829.67</v>
      </c>
      <c r="E11" s="105"/>
      <c r="F11" s="13" t="s">
        <v>122</v>
      </c>
      <c r="G11" s="121" t="s">
        <v>18</v>
      </c>
      <c r="H11" s="13"/>
    </row>
    <row r="12" spans="1:8" x14ac:dyDescent="0.35">
      <c r="A12" s="96">
        <v>45593</v>
      </c>
      <c r="B12" s="11" t="s">
        <v>93</v>
      </c>
      <c r="C12" s="96">
        <v>45593</v>
      </c>
      <c r="D12" s="103">
        <v>5058.0600000000004</v>
      </c>
      <c r="E12" s="103"/>
      <c r="F12" s="11" t="s">
        <v>121</v>
      </c>
      <c r="G12" s="99" t="s">
        <v>13</v>
      </c>
      <c r="H12" s="11"/>
    </row>
    <row r="13" spans="1:8" x14ac:dyDescent="0.35">
      <c r="A13" s="97">
        <v>45594</v>
      </c>
      <c r="B13" s="19" t="s">
        <v>92</v>
      </c>
      <c r="C13" s="97">
        <v>45594</v>
      </c>
      <c r="D13" s="104"/>
      <c r="E13" s="104">
        <v>6600</v>
      </c>
      <c r="F13" s="19" t="s">
        <v>120</v>
      </c>
      <c r="G13" s="19" t="s">
        <v>9</v>
      </c>
      <c r="H13" s="19"/>
    </row>
    <row r="14" spans="1:8" x14ac:dyDescent="0.35">
      <c r="A14" s="113">
        <v>45596</v>
      </c>
      <c r="B14" s="114" t="s">
        <v>93</v>
      </c>
      <c r="C14" s="113">
        <v>45596</v>
      </c>
      <c r="D14" s="115">
        <v>461.28</v>
      </c>
      <c r="E14" s="115"/>
      <c r="F14" s="114" t="s">
        <v>119</v>
      </c>
      <c r="G14" s="99" t="s">
        <v>59</v>
      </c>
      <c r="H14" s="114"/>
    </row>
    <row r="15" spans="1:8" x14ac:dyDescent="0.35">
      <c r="A15" s="116"/>
      <c r="B15" s="117"/>
      <c r="C15" s="116"/>
      <c r="D15" s="118"/>
      <c r="E15" s="118"/>
      <c r="F15" s="117"/>
      <c r="G15" s="117"/>
      <c r="H15" s="117"/>
    </row>
    <row r="16" spans="1:8" x14ac:dyDescent="0.35">
      <c r="A16" s="116"/>
      <c r="B16" s="117"/>
      <c r="C16" s="116"/>
      <c r="D16" s="118"/>
      <c r="E16" s="118"/>
      <c r="F16" s="117"/>
      <c r="G16" s="117"/>
      <c r="H16" s="117"/>
    </row>
    <row r="17" spans="1:8" x14ac:dyDescent="0.35">
      <c r="A17" s="116"/>
      <c r="B17" s="117"/>
      <c r="C17" s="116"/>
      <c r="D17" s="118"/>
      <c r="E17" s="118"/>
      <c r="F17" s="117"/>
      <c r="G17" s="119"/>
      <c r="H17" s="117"/>
    </row>
    <row r="18" spans="1:8" x14ac:dyDescent="0.35">
      <c r="A18" s="116"/>
      <c r="B18" s="117"/>
      <c r="C18" s="116"/>
      <c r="D18" s="118"/>
      <c r="E18" s="118"/>
      <c r="F18" s="117"/>
      <c r="G18" s="119"/>
      <c r="H18" s="117"/>
    </row>
    <row r="19" spans="1:8" x14ac:dyDescent="0.35">
      <c r="A19" s="116"/>
      <c r="B19" s="117"/>
      <c r="C19" s="116"/>
      <c r="D19" s="118"/>
      <c r="E19" s="118"/>
      <c r="F19" s="117"/>
      <c r="G19" s="119"/>
      <c r="H19" s="117"/>
    </row>
    <row r="20" spans="1:8" x14ac:dyDescent="0.35">
      <c r="A20" s="116"/>
      <c r="B20" s="117"/>
      <c r="C20" s="116"/>
      <c r="D20" s="118"/>
      <c r="E20" s="118"/>
      <c r="F20" s="117"/>
      <c r="G20" s="119"/>
      <c r="H20" s="117"/>
    </row>
    <row r="21" spans="1:8" x14ac:dyDescent="0.35">
      <c r="A21" s="116"/>
      <c r="B21" s="117"/>
      <c r="C21" s="116"/>
      <c r="D21" s="118"/>
      <c r="E21" s="118"/>
      <c r="F21" s="117"/>
      <c r="G21" s="119"/>
      <c r="H21" s="117"/>
    </row>
    <row r="22" spans="1:8" x14ac:dyDescent="0.35">
      <c r="A22" s="116"/>
      <c r="B22" s="117"/>
      <c r="C22" s="116"/>
      <c r="D22" s="118"/>
      <c r="E22" s="118"/>
      <c r="F22" s="117"/>
      <c r="G22" s="117"/>
      <c r="H22" s="117"/>
    </row>
    <row r="23" spans="1:8" x14ac:dyDescent="0.35">
      <c r="A23" s="116"/>
      <c r="B23" s="117"/>
      <c r="C23" s="116"/>
      <c r="D23" s="118"/>
      <c r="E23" s="118"/>
      <c r="F23" s="117"/>
      <c r="G23" s="119"/>
      <c r="H23" s="117"/>
    </row>
    <row r="24" spans="1:8" x14ac:dyDescent="0.35">
      <c r="A24" s="116"/>
      <c r="B24" s="117"/>
      <c r="C24" s="116"/>
      <c r="D24" s="118"/>
      <c r="E24" s="118"/>
      <c r="F24" s="117"/>
      <c r="G24" s="119"/>
      <c r="H24" s="117"/>
    </row>
    <row r="25" spans="1:8" x14ac:dyDescent="0.35">
      <c r="A25" s="116"/>
      <c r="B25" s="117"/>
      <c r="C25" s="116"/>
      <c r="D25" s="118"/>
      <c r="E25" s="118"/>
      <c r="F25" s="117"/>
      <c r="G25" s="119"/>
      <c r="H25" s="117"/>
    </row>
    <row r="26" spans="1:8" x14ac:dyDescent="0.35">
      <c r="A26" s="116"/>
      <c r="B26" s="117"/>
      <c r="C26" s="116"/>
      <c r="D26" s="118"/>
      <c r="E26" s="118"/>
      <c r="F26" s="117"/>
      <c r="G26" s="117"/>
      <c r="H26" s="117"/>
    </row>
    <row r="27" spans="1:8" x14ac:dyDescent="0.35">
      <c r="A27" s="116"/>
      <c r="B27" s="117"/>
      <c r="C27" s="116"/>
      <c r="D27" s="118"/>
      <c r="E27" s="118"/>
      <c r="F27" s="117"/>
      <c r="G27" s="119"/>
      <c r="H27" s="117"/>
    </row>
    <row r="28" spans="1:8" x14ac:dyDescent="0.35">
      <c r="A28" s="116"/>
      <c r="B28" s="117"/>
      <c r="C28" s="116"/>
      <c r="D28" s="118"/>
      <c r="E28" s="118"/>
      <c r="F28" s="117"/>
      <c r="G28" s="119"/>
      <c r="H28" s="117"/>
    </row>
    <row r="29" spans="1:8" x14ac:dyDescent="0.35">
      <c r="A29" s="116"/>
      <c r="B29" s="117"/>
      <c r="C29" s="116"/>
      <c r="D29" s="118"/>
      <c r="E29" s="118"/>
      <c r="F29" s="117"/>
      <c r="G29" s="119"/>
      <c r="H29" s="117"/>
    </row>
    <row r="30" spans="1:8" x14ac:dyDescent="0.35">
      <c r="A30" s="116"/>
      <c r="B30" s="117"/>
      <c r="C30" s="116"/>
      <c r="D30" s="118"/>
      <c r="E30" s="118"/>
      <c r="F30" s="117"/>
      <c r="G30" s="119"/>
      <c r="H30" s="117"/>
    </row>
    <row r="31" spans="1:8" x14ac:dyDescent="0.35">
      <c r="A31" s="116"/>
      <c r="B31" s="117"/>
      <c r="C31" s="116"/>
      <c r="D31" s="118"/>
      <c r="E31" s="118"/>
      <c r="F31" s="117"/>
      <c r="G31" s="119"/>
      <c r="H31" s="117"/>
    </row>
    <row r="32" spans="1:8" x14ac:dyDescent="0.35">
      <c r="A32" s="116"/>
      <c r="B32" s="117"/>
      <c r="C32" s="116"/>
      <c r="D32" s="118"/>
      <c r="E32" s="118"/>
      <c r="F32" s="117"/>
      <c r="G32" s="119"/>
      <c r="H32" s="117"/>
    </row>
    <row r="33" spans="1:8" x14ac:dyDescent="0.35">
      <c r="A33" s="116"/>
      <c r="B33" s="117"/>
      <c r="C33" s="116"/>
      <c r="D33" s="118"/>
      <c r="E33" s="118"/>
      <c r="F33" s="117"/>
      <c r="G33" s="117"/>
      <c r="H33" s="117"/>
    </row>
    <row r="34" spans="1:8" x14ac:dyDescent="0.35">
      <c r="A34" s="116"/>
      <c r="B34" s="117"/>
      <c r="C34" s="116"/>
      <c r="D34" s="118"/>
      <c r="E34" s="118"/>
      <c r="F34" s="117"/>
      <c r="G34" s="119"/>
      <c r="H34" s="117"/>
    </row>
    <row r="35" spans="1:8" x14ac:dyDescent="0.35">
      <c r="A35" s="116"/>
      <c r="B35" s="117"/>
      <c r="C35" s="116"/>
      <c r="D35" s="118"/>
      <c r="E35" s="118"/>
      <c r="F35" s="117"/>
      <c r="G35" s="119"/>
      <c r="H35" s="117"/>
    </row>
    <row r="36" spans="1:8" x14ac:dyDescent="0.35">
      <c r="A36" s="116"/>
      <c r="B36" s="117"/>
      <c r="C36" s="116"/>
      <c r="D36" s="118"/>
      <c r="E36" s="118"/>
      <c r="F36" s="120"/>
      <c r="G36" s="117"/>
      <c r="H36" s="117"/>
    </row>
    <row r="37" spans="1:8" x14ac:dyDescent="0.35">
      <c r="A37" s="116"/>
      <c r="B37" s="117"/>
      <c r="C37" s="116"/>
      <c r="D37" s="118"/>
      <c r="E37" s="118"/>
      <c r="F37" s="117"/>
      <c r="G37" s="119"/>
      <c r="H37" s="117"/>
    </row>
    <row r="38" spans="1:8" x14ac:dyDescent="0.35">
      <c r="A38" s="116"/>
      <c r="B38" s="117"/>
      <c r="C38" s="116"/>
      <c r="D38" s="118"/>
      <c r="E38" s="118"/>
      <c r="F38" s="117"/>
      <c r="G38" s="119"/>
      <c r="H38" s="117"/>
    </row>
    <row r="39" spans="1:8" x14ac:dyDescent="0.35">
      <c r="A39" s="116"/>
      <c r="B39" s="117"/>
      <c r="C39" s="116"/>
      <c r="D39" s="118"/>
      <c r="E39" s="118"/>
      <c r="F39" s="117"/>
      <c r="G39" s="119"/>
      <c r="H39" s="117"/>
    </row>
    <row r="40" spans="1:8" x14ac:dyDescent="0.35">
      <c r="A40" s="116"/>
      <c r="B40" s="117"/>
      <c r="C40" s="116"/>
      <c r="D40" s="118"/>
      <c r="E40" s="118"/>
      <c r="F40" s="117"/>
      <c r="G40" s="119"/>
      <c r="H40" s="117"/>
    </row>
    <row r="41" spans="1:8" x14ac:dyDescent="0.35">
      <c r="A41" s="116"/>
      <c r="B41" s="117"/>
      <c r="C41" s="116"/>
      <c r="D41" s="118"/>
      <c r="E41" s="118"/>
      <c r="F41" s="117"/>
      <c r="G41" s="119"/>
      <c r="H41" s="117"/>
    </row>
    <row r="42" spans="1:8" x14ac:dyDescent="0.35">
      <c r="A42" s="116"/>
      <c r="B42" s="117"/>
      <c r="C42" s="116"/>
      <c r="D42" s="118"/>
      <c r="E42" s="118"/>
      <c r="F42" s="117"/>
      <c r="G42" s="119"/>
      <c r="H42" s="117"/>
    </row>
    <row r="43" spans="1:8" x14ac:dyDescent="0.35">
      <c r="A43" s="116"/>
      <c r="B43" s="117"/>
      <c r="C43" s="116"/>
      <c r="D43" s="118"/>
      <c r="E43" s="118"/>
      <c r="F43" s="117"/>
      <c r="G43" s="119"/>
      <c r="H43" s="117"/>
    </row>
    <row r="44" spans="1:8" x14ac:dyDescent="0.35">
      <c r="A44" s="116"/>
      <c r="B44" s="117"/>
      <c r="C44" s="116"/>
      <c r="D44" s="118"/>
      <c r="E44" s="118"/>
      <c r="F44" s="117"/>
      <c r="G44" s="119"/>
      <c r="H44" s="117"/>
    </row>
    <row r="45" spans="1:8" x14ac:dyDescent="0.35">
      <c r="A45" s="116"/>
      <c r="B45" s="117"/>
      <c r="C45" s="116"/>
      <c r="D45" s="118"/>
      <c r="E45" s="118"/>
      <c r="F45" s="117"/>
      <c r="G45" s="119"/>
      <c r="H45" s="117"/>
    </row>
    <row r="46" spans="1:8" x14ac:dyDescent="0.35">
      <c r="A46" s="116"/>
      <c r="B46" s="117"/>
      <c r="C46" s="116"/>
      <c r="D46" s="118"/>
      <c r="E46" s="118"/>
      <c r="F46" s="117"/>
      <c r="G46" s="117"/>
      <c r="H46" s="117"/>
    </row>
    <row r="47" spans="1:8" x14ac:dyDescent="0.35">
      <c r="A47" s="116"/>
      <c r="B47" s="117"/>
      <c r="C47" s="116"/>
      <c r="D47" s="118"/>
      <c r="E47" s="118"/>
      <c r="F47" s="117"/>
      <c r="G47" s="117"/>
      <c r="H47" s="117"/>
    </row>
    <row r="48" spans="1:8" x14ac:dyDescent="0.35">
      <c r="A48" s="116"/>
      <c r="B48" s="117"/>
      <c r="C48" s="116"/>
      <c r="D48" s="118"/>
      <c r="E48" s="118"/>
      <c r="F48" s="120"/>
      <c r="G48" s="117"/>
      <c r="H48" s="117"/>
    </row>
    <row r="49" spans="1:8" x14ac:dyDescent="0.35">
      <c r="A49" s="116"/>
      <c r="B49" s="117"/>
      <c r="C49" s="116"/>
      <c r="D49" s="118"/>
      <c r="E49" s="118"/>
      <c r="F49" s="117"/>
      <c r="G49" s="117"/>
      <c r="H49" s="117"/>
    </row>
    <row r="50" spans="1:8" x14ac:dyDescent="0.35">
      <c r="A50" s="116"/>
      <c r="B50" s="117"/>
      <c r="C50" s="116"/>
      <c r="D50" s="118"/>
      <c r="E50" s="118"/>
      <c r="F50" s="117"/>
      <c r="G50" s="117"/>
      <c r="H50" s="117"/>
    </row>
    <row r="51" spans="1:8" x14ac:dyDescent="0.35">
      <c r="A51" s="116"/>
      <c r="B51" s="117"/>
      <c r="C51" s="116"/>
      <c r="D51" s="118"/>
      <c r="E51" s="118"/>
      <c r="F51" s="117"/>
      <c r="G51" s="117"/>
      <c r="H51" s="117"/>
    </row>
    <row r="52" spans="1:8" x14ac:dyDescent="0.35">
      <c r="A52" s="116"/>
      <c r="B52" s="117"/>
      <c r="C52" s="116"/>
      <c r="D52" s="118"/>
      <c r="E52" s="118"/>
      <c r="F52" s="117"/>
      <c r="G52" s="117"/>
      <c r="H52" s="117"/>
    </row>
    <row r="53" spans="1:8" x14ac:dyDescent="0.35">
      <c r="A53" s="116"/>
      <c r="B53" s="117"/>
      <c r="C53" s="116"/>
      <c r="D53" s="118"/>
      <c r="E53" s="118"/>
      <c r="F53" s="117"/>
      <c r="G53" s="117"/>
      <c r="H53" s="117"/>
    </row>
    <row r="54" spans="1:8" x14ac:dyDescent="0.35">
      <c r="A54" s="116"/>
      <c r="B54" s="117"/>
      <c r="C54" s="116"/>
      <c r="D54" s="118"/>
      <c r="E54" s="118"/>
      <c r="F54" s="117"/>
      <c r="G54" s="117"/>
      <c r="H54" s="117"/>
    </row>
    <row r="55" spans="1:8" x14ac:dyDescent="0.35">
      <c r="A55" s="116"/>
      <c r="B55" s="117"/>
      <c r="C55" s="116"/>
      <c r="D55" s="118"/>
      <c r="E55" s="118"/>
      <c r="F55" s="120"/>
      <c r="G55" s="120"/>
      <c r="H55" s="117"/>
    </row>
    <row r="56" spans="1:8" x14ac:dyDescent="0.35">
      <c r="A56" s="116"/>
      <c r="B56" s="117"/>
      <c r="C56" s="116"/>
      <c r="D56" s="118"/>
      <c r="E56" s="118"/>
      <c r="F56" s="120"/>
      <c r="G56" s="120"/>
      <c r="H56" s="117"/>
    </row>
    <row r="57" spans="1:8" x14ac:dyDescent="0.35">
      <c r="A57" s="116"/>
      <c r="B57" s="117"/>
      <c r="C57" s="116"/>
      <c r="D57" s="118"/>
      <c r="E57" s="118"/>
      <c r="F57" s="117"/>
      <c r="G57" s="117"/>
      <c r="H57" s="117"/>
    </row>
    <row r="58" spans="1:8" x14ac:dyDescent="0.35">
      <c r="A58" s="116"/>
      <c r="B58" s="117"/>
      <c r="C58" s="116"/>
      <c r="D58" s="118"/>
      <c r="E58" s="118"/>
      <c r="F58" s="117"/>
      <c r="G58" s="117"/>
      <c r="H58" s="117"/>
    </row>
    <row r="59" spans="1:8" x14ac:dyDescent="0.35">
      <c r="A59" s="116"/>
      <c r="B59" s="117"/>
      <c r="C59" s="116"/>
      <c r="D59" s="118"/>
      <c r="E59" s="118"/>
      <c r="F59" s="117"/>
      <c r="G59" s="117"/>
      <c r="H59" s="117"/>
    </row>
    <row r="60" spans="1:8" x14ac:dyDescent="0.35">
      <c r="A60" s="116"/>
      <c r="B60" s="117"/>
      <c r="C60" s="116"/>
      <c r="D60" s="118"/>
      <c r="E60" s="118"/>
      <c r="F60" s="117"/>
      <c r="G60" s="117"/>
      <c r="H60" s="117"/>
    </row>
    <row r="61" spans="1:8" x14ac:dyDescent="0.35">
      <c r="A61" s="116"/>
      <c r="B61" s="117"/>
      <c r="C61" s="116"/>
      <c r="D61" s="118"/>
      <c r="E61" s="118"/>
      <c r="F61" s="117"/>
      <c r="G61" s="117"/>
      <c r="H61" s="117"/>
    </row>
    <row r="62" spans="1:8" x14ac:dyDescent="0.35">
      <c r="A62" s="116"/>
      <c r="B62" s="117"/>
      <c r="C62" s="116"/>
      <c r="D62" s="118"/>
      <c r="E62" s="118"/>
      <c r="F62" s="117"/>
      <c r="G62" s="117"/>
      <c r="H62" s="117"/>
    </row>
    <row r="63" spans="1:8" x14ac:dyDescent="0.35">
      <c r="A63" s="116"/>
      <c r="B63" s="117"/>
      <c r="C63" s="116"/>
      <c r="D63" s="118"/>
      <c r="E63" s="118"/>
      <c r="F63" s="120"/>
      <c r="G63" s="120"/>
      <c r="H63" s="117"/>
    </row>
    <row r="64" spans="1:8" x14ac:dyDescent="0.35">
      <c r="A64" s="116"/>
      <c r="B64" s="117"/>
      <c r="C64" s="116"/>
      <c r="D64" s="118"/>
      <c r="E64" s="118"/>
      <c r="F64" s="120"/>
      <c r="G64" s="120"/>
      <c r="H64" s="117"/>
    </row>
    <row r="65" spans="1:8" x14ac:dyDescent="0.35">
      <c r="A65" s="116"/>
      <c r="B65" s="117"/>
      <c r="C65" s="116"/>
      <c r="D65" s="118"/>
      <c r="E65" s="118"/>
      <c r="F65" s="120"/>
      <c r="G65" s="120"/>
      <c r="H65" s="117"/>
    </row>
    <row r="66" spans="1:8" x14ac:dyDescent="0.35">
      <c r="A66" s="116"/>
      <c r="B66" s="117"/>
      <c r="C66" s="116"/>
      <c r="D66" s="118"/>
      <c r="E66" s="118"/>
      <c r="F66" s="117"/>
      <c r="G66" s="117"/>
      <c r="H66" s="117"/>
    </row>
    <row r="67" spans="1:8" x14ac:dyDescent="0.35">
      <c r="A67" s="116"/>
      <c r="B67" s="117"/>
      <c r="C67" s="116"/>
      <c r="D67" s="118"/>
      <c r="E67" s="118"/>
      <c r="F67" s="117"/>
      <c r="G67" s="119"/>
      <c r="H67" s="117"/>
    </row>
    <row r="68" spans="1:8" x14ac:dyDescent="0.35">
      <c r="A68" s="116"/>
      <c r="B68" s="117"/>
      <c r="C68" s="116"/>
      <c r="D68" s="118"/>
      <c r="E68" s="118"/>
      <c r="F68" s="120"/>
      <c r="G68" s="120"/>
      <c r="H68" s="117"/>
    </row>
    <row r="69" spans="1:8" x14ac:dyDescent="0.35">
      <c r="A69" s="116"/>
      <c r="B69" s="117"/>
      <c r="C69" s="116"/>
      <c r="D69" s="118"/>
      <c r="E69" s="118"/>
      <c r="F69" s="117"/>
      <c r="G69" s="117"/>
      <c r="H69" s="117"/>
    </row>
    <row r="70" spans="1:8" x14ac:dyDescent="0.35">
      <c r="A70" s="116"/>
      <c r="B70" s="117"/>
      <c r="C70" s="116"/>
      <c r="D70" s="118"/>
      <c r="E70" s="118"/>
      <c r="F70" s="117"/>
      <c r="G70" s="117"/>
      <c r="H70" s="117"/>
    </row>
    <row r="71" spans="1:8" x14ac:dyDescent="0.35">
      <c r="A71" s="116"/>
      <c r="B71" s="117"/>
      <c r="C71" s="116"/>
      <c r="D71" s="118"/>
      <c r="E71" s="118"/>
      <c r="F71" s="117"/>
      <c r="G71" s="117"/>
      <c r="H71" s="117"/>
    </row>
    <row r="72" spans="1:8" x14ac:dyDescent="0.35">
      <c r="A72" s="116"/>
      <c r="B72" s="117"/>
      <c r="C72" s="116"/>
      <c r="D72" s="118"/>
      <c r="E72" s="118"/>
      <c r="F72" s="120"/>
      <c r="G72" s="120"/>
      <c r="H72" s="117"/>
    </row>
    <row r="73" spans="1:8" x14ac:dyDescent="0.35">
      <c r="A73" s="116"/>
      <c r="B73" s="117"/>
      <c r="C73" s="116"/>
      <c r="D73" s="118"/>
      <c r="E73" s="118"/>
      <c r="F73" s="120"/>
      <c r="G73" s="120"/>
      <c r="H73" s="117"/>
    </row>
    <row r="74" spans="1:8" x14ac:dyDescent="0.35">
      <c r="A74" s="116"/>
      <c r="B74" s="117"/>
      <c r="C74" s="116"/>
      <c r="D74" s="118"/>
      <c r="E74" s="118"/>
      <c r="F74" s="117"/>
      <c r="G74" s="117"/>
      <c r="H74" s="117"/>
    </row>
    <row r="75" spans="1:8" x14ac:dyDescent="0.35">
      <c r="A75" s="116"/>
      <c r="B75" s="117"/>
      <c r="C75" s="116"/>
      <c r="D75" s="118"/>
      <c r="E75" s="118"/>
      <c r="F75" s="120"/>
      <c r="G75" s="120"/>
      <c r="H75" s="117"/>
    </row>
    <row r="76" spans="1:8" x14ac:dyDescent="0.35">
      <c r="A76" s="116"/>
      <c r="B76" s="117"/>
      <c r="C76" s="116"/>
      <c r="D76" s="118"/>
      <c r="E76" s="118"/>
      <c r="F76" s="117"/>
      <c r="G76" s="117"/>
      <c r="H76" s="117"/>
    </row>
    <row r="77" spans="1:8" x14ac:dyDescent="0.35">
      <c r="A77" s="116"/>
      <c r="B77" s="117"/>
      <c r="C77" s="116"/>
      <c r="D77" s="118"/>
      <c r="E77" s="118"/>
      <c r="F77" s="117"/>
      <c r="G77" s="117"/>
      <c r="H77" s="117"/>
    </row>
    <row r="78" spans="1:8" x14ac:dyDescent="0.35">
      <c r="A78" s="116"/>
      <c r="B78" s="117"/>
      <c r="C78" s="116"/>
      <c r="D78" s="118"/>
      <c r="E78" s="118"/>
      <c r="F78" s="117"/>
      <c r="G78" s="117"/>
      <c r="H78" s="117"/>
    </row>
    <row r="79" spans="1:8" x14ac:dyDescent="0.35">
      <c r="A79" s="116"/>
      <c r="B79" s="117"/>
      <c r="C79" s="116"/>
      <c r="D79" s="118"/>
      <c r="E79" s="118"/>
      <c r="F79" s="117"/>
      <c r="G79" s="117"/>
      <c r="H79" s="117"/>
    </row>
    <row r="80" spans="1:8" x14ac:dyDescent="0.35">
      <c r="A80" s="116"/>
      <c r="B80" s="117"/>
      <c r="C80" s="116"/>
      <c r="D80" s="118"/>
      <c r="E80" s="118"/>
      <c r="F80" s="117"/>
      <c r="G80" s="117"/>
      <c r="H80" s="117"/>
    </row>
    <row r="81" spans="1:8" x14ac:dyDescent="0.35">
      <c r="A81" s="116"/>
      <c r="B81" s="117"/>
      <c r="C81" s="116"/>
      <c r="D81" s="118"/>
      <c r="E81" s="118"/>
      <c r="F81" s="117"/>
      <c r="G81" s="117"/>
      <c r="H81" s="117"/>
    </row>
    <row r="82" spans="1:8" x14ac:dyDescent="0.35">
      <c r="A82" s="116"/>
      <c r="B82" s="117"/>
      <c r="C82" s="116"/>
      <c r="D82" s="118"/>
      <c r="E82" s="118"/>
      <c r="F82" s="117"/>
      <c r="G82" s="117"/>
      <c r="H82" s="117"/>
    </row>
    <row r="83" spans="1:8" x14ac:dyDescent="0.35">
      <c r="A83" s="116"/>
      <c r="B83" s="117"/>
      <c r="C83" s="116"/>
      <c r="D83" s="118"/>
      <c r="E83" s="118"/>
      <c r="F83" s="117"/>
      <c r="G83" s="117"/>
      <c r="H83" s="117"/>
    </row>
    <row r="84" spans="1:8" x14ac:dyDescent="0.35">
      <c r="A84" s="116"/>
      <c r="B84" s="117"/>
      <c r="C84" s="116"/>
      <c r="D84" s="118"/>
      <c r="E84" s="118"/>
      <c r="F84" s="117"/>
      <c r="G84" s="117"/>
      <c r="H84" s="117"/>
    </row>
    <row r="85" spans="1:8" x14ac:dyDescent="0.35">
      <c r="A85" s="116"/>
      <c r="B85" s="117"/>
      <c r="C85" s="116"/>
      <c r="D85" s="118"/>
      <c r="E85" s="118"/>
      <c r="F85" s="117"/>
      <c r="G85" s="117"/>
      <c r="H85" s="117"/>
    </row>
    <row r="86" spans="1:8" x14ac:dyDescent="0.35">
      <c r="A86" s="116"/>
      <c r="B86" s="117"/>
      <c r="C86" s="116"/>
      <c r="D86" s="118"/>
      <c r="E86" s="118"/>
      <c r="F86" s="117"/>
      <c r="G86" s="117"/>
      <c r="H86" s="117"/>
    </row>
    <row r="87" spans="1:8" x14ac:dyDescent="0.35">
      <c r="A87" s="116"/>
      <c r="B87" s="117"/>
      <c r="C87" s="116"/>
      <c r="D87" s="118"/>
      <c r="E87" s="118"/>
      <c r="F87" s="117"/>
      <c r="G87" s="117"/>
      <c r="H87" s="117"/>
    </row>
    <row r="88" spans="1:8" x14ac:dyDescent="0.35">
      <c r="A88" s="116"/>
      <c r="B88" s="117"/>
      <c r="C88" s="116"/>
      <c r="D88" s="118"/>
      <c r="E88" s="118"/>
      <c r="F88" s="117"/>
      <c r="G88" s="120"/>
      <c r="H88" s="117"/>
    </row>
    <row r="89" spans="1:8" x14ac:dyDescent="0.35">
      <c r="A89" s="116"/>
      <c r="B89" s="117"/>
      <c r="C89" s="116"/>
      <c r="D89" s="118"/>
      <c r="E89" s="118"/>
      <c r="F89" s="117"/>
      <c r="G89" s="117"/>
      <c r="H89" s="117"/>
    </row>
    <row r="90" spans="1:8" x14ac:dyDescent="0.35">
      <c r="A90" s="116"/>
      <c r="B90" s="117"/>
      <c r="C90" s="116"/>
      <c r="D90" s="118"/>
      <c r="E90" s="118"/>
      <c r="F90" s="117"/>
      <c r="G90" s="117"/>
      <c r="H90" s="117"/>
    </row>
    <row r="91" spans="1:8" x14ac:dyDescent="0.35">
      <c r="A91" s="116"/>
      <c r="B91" s="117"/>
      <c r="C91" s="116"/>
      <c r="D91" s="118"/>
      <c r="E91" s="118"/>
      <c r="F91" s="117"/>
      <c r="G91" s="119"/>
      <c r="H91" s="117"/>
    </row>
    <row r="92" spans="1:8" x14ac:dyDescent="0.35">
      <c r="A92" s="116"/>
      <c r="B92" s="117"/>
      <c r="C92" s="116"/>
      <c r="D92" s="118"/>
      <c r="E92" s="118"/>
      <c r="F92" s="117"/>
      <c r="G92" s="117"/>
      <c r="H92" s="117"/>
    </row>
    <row r="93" spans="1:8" x14ac:dyDescent="0.35">
      <c r="A93" s="116"/>
      <c r="B93" s="117"/>
      <c r="C93" s="116"/>
      <c r="D93" s="118"/>
      <c r="E93" s="118"/>
      <c r="F93" s="117"/>
      <c r="G93" s="120"/>
      <c r="H93" s="117"/>
    </row>
    <row r="94" spans="1:8" x14ac:dyDescent="0.35">
      <c r="A94" s="116"/>
      <c r="B94" s="117"/>
      <c r="C94" s="116"/>
      <c r="D94" s="118"/>
      <c r="E94" s="118"/>
      <c r="F94" s="117"/>
      <c r="G94" s="117"/>
      <c r="H94" s="117"/>
    </row>
    <row r="95" spans="1:8" x14ac:dyDescent="0.35">
      <c r="A95" s="116"/>
      <c r="B95" s="117"/>
      <c r="C95" s="116"/>
      <c r="D95" s="118"/>
      <c r="E95" s="118"/>
      <c r="F95" s="117"/>
      <c r="G95" s="120"/>
      <c r="H95" s="117"/>
    </row>
    <row r="96" spans="1:8" x14ac:dyDescent="0.35">
      <c r="A96" s="116"/>
      <c r="B96" s="117"/>
      <c r="C96" s="116"/>
      <c r="D96" s="118"/>
      <c r="E96" s="118"/>
      <c r="F96" s="117"/>
      <c r="G96" s="117"/>
      <c r="H96" s="117"/>
    </row>
    <row r="97" spans="1:8" x14ac:dyDescent="0.35">
      <c r="A97" s="116"/>
      <c r="B97" s="117"/>
      <c r="C97" s="116"/>
      <c r="D97" s="118"/>
      <c r="E97" s="118"/>
      <c r="F97" s="117"/>
      <c r="G97" s="120"/>
      <c r="H97" s="117"/>
    </row>
    <row r="98" spans="1:8" x14ac:dyDescent="0.35">
      <c r="A98" s="116"/>
      <c r="B98" s="117"/>
      <c r="C98" s="116"/>
      <c r="D98" s="118"/>
      <c r="E98" s="118"/>
      <c r="F98" s="117"/>
      <c r="G98" s="117"/>
      <c r="H98" s="117"/>
    </row>
    <row r="99" spans="1:8" x14ac:dyDescent="0.35">
      <c r="A99" s="116"/>
      <c r="B99" s="117"/>
      <c r="C99" s="116"/>
      <c r="D99" s="118"/>
      <c r="E99" s="118"/>
      <c r="F99" s="117"/>
      <c r="G99" s="117"/>
      <c r="H99" s="117"/>
    </row>
    <row r="100" spans="1:8" x14ac:dyDescent="0.35">
      <c r="A100" s="116"/>
      <c r="B100" s="117"/>
      <c r="C100" s="116"/>
      <c r="D100" s="118"/>
      <c r="E100" s="118"/>
      <c r="F100" s="117"/>
      <c r="G100" s="119"/>
      <c r="H100" s="117"/>
    </row>
    <row r="101" spans="1:8" x14ac:dyDescent="0.35">
      <c r="A101" s="116"/>
      <c r="B101" s="117"/>
      <c r="C101" s="116"/>
      <c r="D101" s="118"/>
      <c r="E101" s="118"/>
      <c r="F101" s="117"/>
      <c r="G101" s="117"/>
      <c r="H101" s="117"/>
    </row>
    <row r="102" spans="1:8" x14ac:dyDescent="0.35">
      <c r="A102" s="116"/>
      <c r="B102" s="117"/>
      <c r="C102" s="116"/>
      <c r="D102" s="118"/>
      <c r="E102" s="118"/>
      <c r="F102" s="117"/>
      <c r="G102" s="119"/>
      <c r="H102" s="117"/>
    </row>
    <row r="103" spans="1:8" x14ac:dyDescent="0.35">
      <c r="A103" s="116"/>
      <c r="B103" s="117"/>
      <c r="C103" s="116"/>
      <c r="D103" s="118"/>
      <c r="E103" s="118"/>
      <c r="F103" s="117"/>
      <c r="G103" s="119"/>
      <c r="H103" s="117"/>
    </row>
    <row r="104" spans="1:8" x14ac:dyDescent="0.35">
      <c r="A104" s="116"/>
      <c r="B104" s="117"/>
      <c r="C104" s="116"/>
      <c r="D104" s="118"/>
      <c r="E104" s="118"/>
      <c r="F104" s="117"/>
      <c r="G104" s="117"/>
      <c r="H104" s="117"/>
    </row>
    <row r="105" spans="1:8" x14ac:dyDescent="0.35">
      <c r="A105" s="116"/>
      <c r="B105" s="117"/>
      <c r="C105" s="116"/>
      <c r="D105" s="118"/>
      <c r="E105" s="118"/>
      <c r="F105" s="117"/>
      <c r="G105" s="117"/>
      <c r="H105" s="117"/>
    </row>
    <row r="106" spans="1:8" x14ac:dyDescent="0.35">
      <c r="A106" s="116"/>
      <c r="B106" s="117"/>
      <c r="C106" s="116"/>
      <c r="D106" s="118"/>
      <c r="E106" s="118"/>
      <c r="F106" s="117"/>
      <c r="G106" s="117"/>
      <c r="H106" s="117"/>
    </row>
    <row r="107" spans="1:8" x14ac:dyDescent="0.35">
      <c r="A107" s="116"/>
      <c r="B107" s="117"/>
      <c r="C107" s="116"/>
      <c r="D107" s="118"/>
      <c r="E107" s="118"/>
      <c r="F107" s="117"/>
      <c r="G107" s="119"/>
      <c r="H107" s="117"/>
    </row>
    <row r="108" spans="1:8" x14ac:dyDescent="0.35">
      <c r="A108" s="116"/>
      <c r="B108" s="117"/>
      <c r="C108" s="116"/>
      <c r="D108" s="118"/>
      <c r="E108" s="118"/>
      <c r="F108" s="117"/>
      <c r="G108" s="117"/>
      <c r="H108" s="117"/>
    </row>
    <row r="109" spans="1:8" x14ac:dyDescent="0.35">
      <c r="A109" s="116"/>
      <c r="B109" s="117"/>
      <c r="C109" s="116"/>
      <c r="D109" s="118"/>
      <c r="E109" s="118"/>
      <c r="F109" s="117"/>
      <c r="G109" s="120"/>
      <c r="H109" s="117"/>
    </row>
    <row r="110" spans="1:8" x14ac:dyDescent="0.35">
      <c r="A110" s="116"/>
      <c r="B110" s="117"/>
      <c r="C110" s="116"/>
      <c r="D110" s="118"/>
      <c r="E110" s="118"/>
      <c r="F110" s="117"/>
      <c r="G110" s="117"/>
      <c r="H110" s="117"/>
    </row>
    <row r="111" spans="1:8" x14ac:dyDescent="0.35">
      <c r="A111" s="116"/>
      <c r="B111" s="117"/>
      <c r="C111" s="116"/>
      <c r="D111" s="118"/>
      <c r="E111" s="118"/>
      <c r="F111" s="117"/>
      <c r="G111" s="117"/>
      <c r="H111" s="117"/>
    </row>
    <row r="112" spans="1:8" x14ac:dyDescent="0.35">
      <c r="A112" s="116"/>
      <c r="B112" s="117"/>
      <c r="C112" s="116"/>
      <c r="D112" s="118"/>
      <c r="E112" s="118"/>
      <c r="F112" s="117"/>
      <c r="G112" s="117"/>
      <c r="H112" s="117"/>
    </row>
    <row r="113" spans="1:8" x14ac:dyDescent="0.35">
      <c r="A113" s="116"/>
      <c r="B113" s="117"/>
      <c r="C113" s="116"/>
      <c r="D113" s="118"/>
      <c r="E113" s="118"/>
      <c r="F113" s="117"/>
      <c r="G113" s="119"/>
      <c r="H113" s="117"/>
    </row>
    <row r="114" spans="1:8" x14ac:dyDescent="0.35">
      <c r="A114" s="116"/>
      <c r="B114" s="117"/>
      <c r="C114" s="116"/>
      <c r="D114" s="118"/>
      <c r="E114" s="118"/>
      <c r="F114" s="117"/>
      <c r="G114" s="119"/>
      <c r="H114" s="117"/>
    </row>
    <row r="115" spans="1:8" x14ac:dyDescent="0.35">
      <c r="A115" s="116"/>
      <c r="B115" s="117"/>
      <c r="C115" s="116"/>
      <c r="D115" s="118"/>
      <c r="E115" s="118"/>
      <c r="F115" s="117"/>
      <c r="G115" s="119"/>
      <c r="H115" s="117"/>
    </row>
    <row r="116" spans="1:8" x14ac:dyDescent="0.35">
      <c r="A116" s="116"/>
      <c r="B116" s="117"/>
      <c r="C116" s="116"/>
      <c r="D116" s="118"/>
      <c r="E116" s="118"/>
      <c r="F116" s="117"/>
      <c r="G116" s="119"/>
      <c r="H116" s="117"/>
    </row>
    <row r="117" spans="1:8" x14ac:dyDescent="0.35">
      <c r="A117" s="116"/>
      <c r="B117" s="117"/>
      <c r="C117" s="116"/>
      <c r="D117" s="118"/>
      <c r="E117" s="118"/>
      <c r="F117" s="117"/>
      <c r="G117" s="119"/>
      <c r="H117" s="117"/>
    </row>
    <row r="118" spans="1:8" x14ac:dyDescent="0.35">
      <c r="A118" s="116"/>
      <c r="B118" s="117"/>
      <c r="C118" s="116"/>
      <c r="D118" s="118"/>
      <c r="E118" s="118"/>
      <c r="F118" s="117"/>
      <c r="G118" s="119"/>
      <c r="H118" s="117"/>
    </row>
    <row r="119" spans="1:8" x14ac:dyDescent="0.35">
      <c r="A119" s="116"/>
      <c r="B119" s="117"/>
      <c r="C119" s="116"/>
      <c r="D119" s="118"/>
      <c r="E119" s="118"/>
      <c r="F119" s="117"/>
      <c r="G119" s="119"/>
      <c r="H119" s="117"/>
    </row>
    <row r="120" spans="1:8" x14ac:dyDescent="0.35">
      <c r="A120" s="116"/>
      <c r="B120" s="117"/>
      <c r="C120" s="116"/>
      <c r="D120" s="118"/>
      <c r="E120" s="118"/>
      <c r="F120" s="117"/>
      <c r="G120" s="119"/>
      <c r="H120" s="117"/>
    </row>
    <row r="121" spans="1:8" x14ac:dyDescent="0.35">
      <c r="A121" s="116"/>
      <c r="B121" s="117"/>
      <c r="C121" s="116"/>
      <c r="D121" s="118"/>
      <c r="E121" s="118"/>
      <c r="F121" s="117"/>
      <c r="G121" s="119"/>
      <c r="H121" s="117"/>
    </row>
    <row r="122" spans="1:8" x14ac:dyDescent="0.35">
      <c r="A122" s="116"/>
      <c r="B122" s="117"/>
      <c r="C122" s="116"/>
      <c r="D122" s="118"/>
      <c r="E122" s="118"/>
      <c r="F122" s="117"/>
      <c r="G122" s="119"/>
      <c r="H122" s="117"/>
    </row>
    <row r="123" spans="1:8" x14ac:dyDescent="0.35">
      <c r="A123" s="116"/>
      <c r="B123" s="117"/>
      <c r="C123" s="116"/>
      <c r="D123" s="118"/>
      <c r="E123" s="118"/>
      <c r="F123" s="117"/>
      <c r="G123" s="119"/>
      <c r="H123" s="117"/>
    </row>
    <row r="124" spans="1:8" x14ac:dyDescent="0.35">
      <c r="A124" s="116"/>
      <c r="B124" s="117"/>
      <c r="C124" s="116"/>
      <c r="D124" s="118"/>
      <c r="E124" s="118"/>
      <c r="F124" s="117"/>
      <c r="G124" s="119"/>
      <c r="H124" s="117"/>
    </row>
    <row r="125" spans="1:8" x14ac:dyDescent="0.35">
      <c r="A125" s="116"/>
      <c r="B125" s="117"/>
      <c r="C125" s="116"/>
      <c r="D125" s="118"/>
      <c r="E125" s="118"/>
      <c r="F125" s="117"/>
      <c r="G125" s="119"/>
      <c r="H125" s="117"/>
    </row>
    <row r="126" spans="1:8" x14ac:dyDescent="0.35">
      <c r="A126" s="116"/>
      <c r="B126" s="117"/>
      <c r="C126" s="116"/>
      <c r="D126" s="118"/>
      <c r="E126" s="118"/>
      <c r="F126" s="117"/>
      <c r="G126" s="119"/>
      <c r="H126" s="117"/>
    </row>
    <row r="127" spans="1:8" x14ac:dyDescent="0.35">
      <c r="A127" s="116"/>
      <c r="B127" s="117"/>
      <c r="C127" s="116"/>
      <c r="D127" s="118"/>
      <c r="E127" s="118"/>
      <c r="F127" s="117"/>
      <c r="G127" s="119"/>
      <c r="H127" s="117"/>
    </row>
    <row r="128" spans="1:8" x14ac:dyDescent="0.35">
      <c r="A128" s="116"/>
      <c r="B128" s="117"/>
      <c r="C128" s="116"/>
      <c r="D128" s="118"/>
      <c r="E128" s="118"/>
      <c r="F128" s="117"/>
      <c r="G128" s="119"/>
      <c r="H128" s="117"/>
    </row>
    <row r="129" spans="1:8" x14ac:dyDescent="0.35">
      <c r="A129" s="116"/>
      <c r="B129" s="117"/>
      <c r="C129" s="116"/>
      <c r="D129" s="118"/>
      <c r="E129" s="118"/>
      <c r="F129" s="117"/>
      <c r="G129" s="119"/>
      <c r="H129" s="117"/>
    </row>
    <row r="130" spans="1:8" x14ac:dyDescent="0.35">
      <c r="A130" s="116"/>
      <c r="B130" s="117"/>
      <c r="C130" s="116"/>
      <c r="D130" s="118"/>
      <c r="E130" s="118"/>
      <c r="F130" s="117"/>
      <c r="G130" s="119"/>
      <c r="H130" s="117"/>
    </row>
    <row r="131" spans="1:8" x14ac:dyDescent="0.35">
      <c r="A131" s="116"/>
      <c r="B131" s="117"/>
      <c r="C131" s="116"/>
      <c r="D131" s="118"/>
      <c r="E131" s="118"/>
      <c r="F131" s="117"/>
      <c r="G131" s="119"/>
      <c r="H131" s="117"/>
    </row>
    <row r="132" spans="1:8" x14ac:dyDescent="0.35">
      <c r="A132" s="116"/>
      <c r="B132" s="117"/>
      <c r="C132" s="116"/>
      <c r="D132" s="118"/>
      <c r="E132" s="118"/>
      <c r="F132" s="117"/>
      <c r="G132" s="119"/>
      <c r="H132" s="117"/>
    </row>
    <row r="133" spans="1:8" x14ac:dyDescent="0.35">
      <c r="A133" s="116"/>
      <c r="B133" s="117"/>
      <c r="C133" s="116"/>
      <c r="D133" s="118"/>
      <c r="E133" s="118"/>
      <c r="F133" s="117"/>
      <c r="G133" s="119"/>
      <c r="H133" s="117"/>
    </row>
    <row r="134" spans="1:8" x14ac:dyDescent="0.35">
      <c r="A134" s="116"/>
      <c r="B134" s="117"/>
      <c r="C134" s="116"/>
      <c r="D134" s="118"/>
      <c r="E134" s="118"/>
      <c r="F134" s="117"/>
      <c r="G134" s="119"/>
      <c r="H134" s="117"/>
    </row>
    <row r="135" spans="1:8" x14ac:dyDescent="0.35">
      <c r="A135" s="116"/>
      <c r="B135" s="117"/>
      <c r="C135" s="116"/>
      <c r="D135" s="118"/>
      <c r="E135" s="118"/>
      <c r="F135" s="117"/>
      <c r="G135" s="119"/>
      <c r="H135" s="117"/>
    </row>
    <row r="136" spans="1:8" x14ac:dyDescent="0.35">
      <c r="A136" s="116"/>
      <c r="B136" s="117"/>
      <c r="C136" s="116"/>
      <c r="D136" s="118"/>
      <c r="E136" s="118"/>
      <c r="F136" s="117"/>
      <c r="G136" s="119"/>
      <c r="H136" s="117"/>
    </row>
    <row r="137" spans="1:8" x14ac:dyDescent="0.35">
      <c r="A137" s="116"/>
      <c r="B137" s="117"/>
      <c r="C137" s="116"/>
      <c r="D137" s="118"/>
      <c r="E137" s="118"/>
      <c r="F137" s="117"/>
      <c r="G137" s="119"/>
      <c r="H137" s="117"/>
    </row>
    <row r="138" spans="1:8" x14ac:dyDescent="0.35">
      <c r="A138" s="116"/>
      <c r="B138" s="117"/>
      <c r="C138" s="116"/>
      <c r="D138" s="118"/>
      <c r="E138" s="118"/>
      <c r="F138" s="117"/>
      <c r="G138" s="119"/>
      <c r="H138" s="117"/>
    </row>
    <row r="139" spans="1:8" x14ac:dyDescent="0.35">
      <c r="A139" s="116"/>
      <c r="B139" s="117"/>
      <c r="C139" s="116"/>
      <c r="D139" s="118"/>
      <c r="E139" s="118"/>
      <c r="F139" s="117"/>
      <c r="G139" s="119"/>
      <c r="H139" s="117"/>
    </row>
    <row r="140" spans="1:8" x14ac:dyDescent="0.35">
      <c r="A140" s="116"/>
      <c r="B140" s="117"/>
      <c r="C140" s="116"/>
      <c r="D140" s="118"/>
      <c r="E140" s="118"/>
      <c r="F140" s="117"/>
      <c r="G140" s="119"/>
      <c r="H140" s="117"/>
    </row>
    <row r="141" spans="1:8" x14ac:dyDescent="0.35">
      <c r="A141" s="116"/>
      <c r="B141" s="117"/>
      <c r="C141" s="116"/>
      <c r="D141" s="118"/>
      <c r="E141" s="118"/>
      <c r="F141" s="117"/>
      <c r="G141" s="119"/>
      <c r="H141" s="117"/>
    </row>
    <row r="142" spans="1:8" x14ac:dyDescent="0.35">
      <c r="A142" s="116"/>
      <c r="B142" s="117"/>
      <c r="C142" s="116"/>
      <c r="D142" s="118"/>
      <c r="E142" s="118"/>
      <c r="F142" s="117"/>
      <c r="G142" s="119"/>
      <c r="H142" s="117"/>
    </row>
    <row r="143" spans="1:8" x14ac:dyDescent="0.35">
      <c r="A143" s="116"/>
      <c r="B143" s="117"/>
      <c r="C143" s="116"/>
      <c r="D143" s="118"/>
      <c r="E143" s="118"/>
      <c r="F143" s="117"/>
      <c r="G143" s="119"/>
      <c r="H143" s="117"/>
    </row>
    <row r="144" spans="1:8" x14ac:dyDescent="0.35">
      <c r="A144" s="116"/>
      <c r="B144" s="117"/>
      <c r="C144" s="116"/>
      <c r="D144" s="118"/>
      <c r="E144" s="118"/>
      <c r="F144" s="117"/>
      <c r="G144" s="119"/>
      <c r="H144" s="117"/>
    </row>
    <row r="145" spans="1:8" x14ac:dyDescent="0.35">
      <c r="A145" s="116"/>
      <c r="B145" s="117"/>
      <c r="C145" s="116"/>
      <c r="D145" s="118"/>
      <c r="E145" s="118"/>
      <c r="F145" s="117"/>
      <c r="G145" s="119"/>
      <c r="H145" s="117"/>
    </row>
    <row r="146" spans="1:8" x14ac:dyDescent="0.35">
      <c r="A146" s="116"/>
      <c r="B146" s="117"/>
      <c r="C146" s="116"/>
      <c r="D146" s="118"/>
      <c r="E146" s="118"/>
      <c r="F146" s="117"/>
      <c r="G146" s="119"/>
      <c r="H146" s="117"/>
    </row>
    <row r="147" spans="1:8" x14ac:dyDescent="0.35">
      <c r="A147" s="116"/>
      <c r="B147" s="117"/>
      <c r="C147" s="116"/>
      <c r="D147" s="118"/>
      <c r="E147" s="118"/>
      <c r="F147" s="117"/>
      <c r="G147" s="119"/>
      <c r="H147" s="117"/>
    </row>
    <row r="148" spans="1:8" x14ac:dyDescent="0.35">
      <c r="A148" s="116"/>
      <c r="B148" s="117"/>
      <c r="C148" s="116"/>
      <c r="D148" s="118"/>
      <c r="E148" s="118"/>
      <c r="F148" s="117"/>
      <c r="G148" s="119"/>
      <c r="H148" s="117"/>
    </row>
    <row r="149" spans="1:8" x14ac:dyDescent="0.35">
      <c r="A149" s="116"/>
      <c r="B149" s="117"/>
      <c r="C149" s="116"/>
      <c r="D149" s="118"/>
      <c r="E149" s="118"/>
      <c r="F149" s="117"/>
      <c r="G149" s="119"/>
      <c r="H149" s="117"/>
    </row>
    <row r="150" spans="1:8" x14ac:dyDescent="0.35">
      <c r="A150" s="116"/>
      <c r="B150" s="117"/>
      <c r="C150" s="116"/>
      <c r="D150" s="118"/>
      <c r="E150" s="118"/>
      <c r="F150" s="117"/>
      <c r="G150" s="119"/>
      <c r="H150" s="117"/>
    </row>
    <row r="151" spans="1:8" x14ac:dyDescent="0.35">
      <c r="A151" s="116"/>
      <c r="B151" s="117"/>
      <c r="C151" s="116"/>
      <c r="D151" s="118"/>
      <c r="E151" s="118"/>
      <c r="F151" s="117"/>
      <c r="G151" s="119"/>
      <c r="H151" s="117"/>
    </row>
    <row r="152" spans="1:8" x14ac:dyDescent="0.35">
      <c r="A152" s="116"/>
      <c r="B152" s="117"/>
      <c r="C152" s="116"/>
      <c r="D152" s="118"/>
      <c r="E152" s="118"/>
      <c r="F152" s="117"/>
      <c r="G152" s="117"/>
      <c r="H152" s="117"/>
    </row>
    <row r="153" spans="1:8" x14ac:dyDescent="0.35">
      <c r="A153" s="116"/>
      <c r="B153" s="117"/>
      <c r="C153" s="116"/>
      <c r="D153" s="118"/>
      <c r="E153" s="118"/>
      <c r="F153" s="117"/>
      <c r="G153" s="117"/>
      <c r="H153" s="117"/>
    </row>
    <row r="154" spans="1:8" x14ac:dyDescent="0.35">
      <c r="A154" s="116"/>
      <c r="B154" s="117"/>
      <c r="C154" s="116"/>
      <c r="D154" s="118"/>
      <c r="E154" s="118"/>
      <c r="F154" s="117"/>
      <c r="G154" s="117"/>
      <c r="H154" s="117"/>
    </row>
    <row r="155" spans="1:8" x14ac:dyDescent="0.35">
      <c r="A155" s="116"/>
      <c r="B155" s="117"/>
      <c r="C155" s="116"/>
      <c r="D155" s="118"/>
      <c r="E155" s="118"/>
      <c r="F155" s="117"/>
      <c r="G155" s="117"/>
      <c r="H155" s="117"/>
    </row>
    <row r="156" spans="1:8" x14ac:dyDescent="0.35">
      <c r="A156" s="116"/>
      <c r="B156" s="117"/>
      <c r="C156" s="116"/>
      <c r="D156" s="118"/>
      <c r="E156" s="118"/>
      <c r="F156" s="117"/>
      <c r="G156" s="117"/>
      <c r="H156" s="117"/>
    </row>
    <row r="157" spans="1:8" x14ac:dyDescent="0.35">
      <c r="A157" s="116"/>
      <c r="B157" s="117"/>
      <c r="C157" s="116"/>
      <c r="D157" s="118"/>
      <c r="E157" s="118"/>
      <c r="F157" s="117"/>
      <c r="G157" s="117"/>
      <c r="H157" s="117"/>
    </row>
    <row r="158" spans="1:8" x14ac:dyDescent="0.35">
      <c r="A158" s="116"/>
      <c r="B158" s="117"/>
      <c r="C158" s="116"/>
      <c r="D158" s="118"/>
      <c r="E158" s="118"/>
      <c r="F158" s="117"/>
      <c r="G158" s="117"/>
      <c r="H158" s="117"/>
    </row>
    <row r="159" spans="1:8" x14ac:dyDescent="0.35">
      <c r="A159" s="116"/>
      <c r="B159" s="117"/>
      <c r="C159" s="116"/>
      <c r="D159" s="118"/>
      <c r="E159" s="118"/>
      <c r="F159" s="117"/>
      <c r="G159" s="117"/>
      <c r="H159" s="117"/>
    </row>
    <row r="160" spans="1:8" x14ac:dyDescent="0.35">
      <c r="A160" s="116"/>
      <c r="B160" s="117"/>
      <c r="C160" s="116"/>
      <c r="D160" s="118"/>
      <c r="E160" s="118"/>
      <c r="F160" s="117"/>
      <c r="G160" s="117"/>
      <c r="H160" s="117"/>
    </row>
    <row r="161" spans="1:8" x14ac:dyDescent="0.35">
      <c r="A161" s="116"/>
      <c r="B161" s="117"/>
      <c r="C161" s="116"/>
      <c r="D161" s="118"/>
      <c r="E161" s="118"/>
      <c r="F161" s="117"/>
      <c r="G161" s="119"/>
      <c r="H161" s="117"/>
    </row>
    <row r="162" spans="1:8" x14ac:dyDescent="0.35">
      <c r="A162" s="116"/>
      <c r="B162" s="117"/>
      <c r="C162" s="116"/>
      <c r="D162" s="118"/>
      <c r="E162" s="118"/>
      <c r="F162" s="117"/>
      <c r="G162" s="117"/>
      <c r="H162" s="117"/>
    </row>
    <row r="163" spans="1:8" x14ac:dyDescent="0.35">
      <c r="A163" s="116"/>
      <c r="B163" s="117"/>
      <c r="C163" s="116"/>
      <c r="D163" s="118"/>
      <c r="E163" s="118"/>
      <c r="F163" s="117"/>
      <c r="G163" s="117"/>
      <c r="H163" s="117"/>
    </row>
    <row r="164" spans="1:8" x14ac:dyDescent="0.35">
      <c r="A164" s="116"/>
      <c r="B164" s="117"/>
      <c r="C164" s="116"/>
      <c r="D164" s="118"/>
      <c r="E164" s="118"/>
      <c r="F164" s="117"/>
      <c r="G164" s="117"/>
      <c r="H164" s="117"/>
    </row>
    <row r="165" spans="1:8" x14ac:dyDescent="0.35">
      <c r="A165" s="116"/>
      <c r="B165" s="117"/>
      <c r="C165" s="116"/>
      <c r="D165" s="118"/>
      <c r="E165" s="118"/>
      <c r="F165" s="117"/>
      <c r="G165" s="119"/>
      <c r="H165" s="117"/>
    </row>
    <row r="166" spans="1:8" x14ac:dyDescent="0.35">
      <c r="A166" s="116"/>
      <c r="B166" s="117"/>
      <c r="C166" s="116"/>
      <c r="D166" s="118"/>
      <c r="E166" s="118"/>
      <c r="F166" s="117"/>
      <c r="G166" s="117"/>
      <c r="H166" s="117"/>
    </row>
    <row r="167" spans="1:8" x14ac:dyDescent="0.35">
      <c r="A167" s="116"/>
      <c r="B167" s="117"/>
      <c r="C167" s="116"/>
      <c r="D167" s="118"/>
      <c r="E167" s="118"/>
      <c r="F167" s="117"/>
      <c r="G167" s="117"/>
      <c r="H167" s="117"/>
    </row>
    <row r="168" spans="1:8" x14ac:dyDescent="0.35">
      <c r="A168" s="116"/>
      <c r="B168" s="117"/>
      <c r="C168" s="116"/>
      <c r="D168" s="118"/>
      <c r="E168" s="118"/>
      <c r="F168" s="117"/>
      <c r="G168" s="117"/>
      <c r="H168" s="117"/>
    </row>
    <row r="169" spans="1:8" x14ac:dyDescent="0.35">
      <c r="A169" s="116"/>
      <c r="B169" s="117"/>
      <c r="C169" s="116"/>
      <c r="D169" s="118"/>
      <c r="E169" s="118"/>
      <c r="F169" s="117"/>
      <c r="G169" s="117"/>
      <c r="H169" s="117"/>
    </row>
    <row r="170" spans="1:8" x14ac:dyDescent="0.35">
      <c r="A170" s="116"/>
      <c r="B170" s="117"/>
      <c r="C170" s="116"/>
      <c r="D170" s="118"/>
      <c r="E170" s="118"/>
      <c r="F170" s="117"/>
      <c r="G170" s="117"/>
      <c r="H170" s="117"/>
    </row>
    <row r="171" spans="1:8" x14ac:dyDescent="0.35">
      <c r="A171" s="116"/>
      <c r="B171" s="117"/>
      <c r="C171" s="116"/>
      <c r="D171" s="118"/>
      <c r="E171" s="118"/>
      <c r="F171" s="117"/>
      <c r="G171" s="117"/>
      <c r="H171" s="117"/>
    </row>
    <row r="172" spans="1:8" x14ac:dyDescent="0.35">
      <c r="A172" s="116"/>
      <c r="B172" s="117"/>
      <c r="C172" s="116"/>
      <c r="D172" s="118"/>
      <c r="E172" s="118"/>
      <c r="F172" s="117"/>
      <c r="G172" s="117"/>
      <c r="H172" s="117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zoomScaleNormal="100" workbookViewId="0">
      <selection activeCell="A4" sqref="A4:H4"/>
    </sheetView>
  </sheetViews>
  <sheetFormatPr baseColWidth="10" defaultColWidth="11.26953125" defaultRowHeight="14.5" x14ac:dyDescent="0.35"/>
  <cols>
    <col min="1" max="1" width="17.7265625" style="107" bestFit="1" customWidth="1"/>
    <col min="2" max="2" width="35" bestFit="1" customWidth="1"/>
    <col min="3" max="3" width="17.7265625" style="4" bestFit="1" customWidth="1"/>
    <col min="4" max="4" width="12.54296875" style="24" bestFit="1" customWidth="1"/>
    <col min="5" max="5" width="11.54296875" style="25" bestFit="1" customWidth="1"/>
    <col min="6" max="6" width="77.1796875" style="27" bestFit="1" customWidth="1"/>
    <col min="7" max="7" width="17.36328125" style="28" bestFit="1" customWidth="1"/>
    <col min="8" max="8" width="41.6328125" style="28" bestFit="1" customWidth="1"/>
    <col min="9" max="9" width="33.26953125" customWidth="1"/>
  </cols>
  <sheetData>
    <row r="1" spans="1:9" x14ac:dyDescent="0.35">
      <c r="A1" s="106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x14ac:dyDescent="0.35">
      <c r="A2" s="95">
        <v>45603</v>
      </c>
      <c r="B2" s="15" t="s">
        <v>69</v>
      </c>
      <c r="C2" s="95">
        <v>45603</v>
      </c>
      <c r="D2" s="102">
        <v>41.06</v>
      </c>
      <c r="E2" s="102"/>
      <c r="F2" s="88" t="s">
        <v>97</v>
      </c>
      <c r="G2" s="100" t="s">
        <v>15</v>
      </c>
      <c r="H2" s="15"/>
      <c r="I2" s="2"/>
    </row>
    <row r="3" spans="1:9" x14ac:dyDescent="0.35">
      <c r="A3" s="97">
        <v>45611</v>
      </c>
      <c r="B3" s="19" t="s">
        <v>92</v>
      </c>
      <c r="C3" s="97">
        <v>45611</v>
      </c>
      <c r="D3" s="104"/>
      <c r="E3" s="104">
        <v>13860</v>
      </c>
      <c r="F3" s="19" t="s">
        <v>131</v>
      </c>
      <c r="G3" s="122" t="s">
        <v>9</v>
      </c>
      <c r="H3" s="19"/>
      <c r="I3" s="2"/>
    </row>
    <row r="4" spans="1:9" x14ac:dyDescent="0.35">
      <c r="A4" s="98">
        <v>45614</v>
      </c>
      <c r="B4" s="13" t="s">
        <v>71</v>
      </c>
      <c r="C4" s="98">
        <v>45614</v>
      </c>
      <c r="D4" s="105">
        <v>2446</v>
      </c>
      <c r="E4" s="105"/>
      <c r="F4" s="13" t="s">
        <v>132</v>
      </c>
      <c r="G4" s="121" t="s">
        <v>16</v>
      </c>
      <c r="H4" s="13"/>
      <c r="I4" s="2"/>
    </row>
    <row r="5" spans="1:9" x14ac:dyDescent="0.35">
      <c r="A5" s="98">
        <v>45615</v>
      </c>
      <c r="B5" s="13" t="s">
        <v>130</v>
      </c>
      <c r="C5" s="98">
        <v>45615</v>
      </c>
      <c r="D5" s="105">
        <v>25</v>
      </c>
      <c r="E5" s="105"/>
      <c r="F5" s="13" t="s">
        <v>133</v>
      </c>
      <c r="G5" s="121" t="s">
        <v>17</v>
      </c>
      <c r="H5" s="13"/>
      <c r="I5" s="2"/>
    </row>
    <row r="6" spans="1:9" x14ac:dyDescent="0.35">
      <c r="A6" s="98">
        <v>45617</v>
      </c>
      <c r="B6" s="13" t="s">
        <v>68</v>
      </c>
      <c r="C6" s="98">
        <v>45617</v>
      </c>
      <c r="D6" s="105">
        <v>494</v>
      </c>
      <c r="E6" s="105"/>
      <c r="F6" s="13" t="s">
        <v>134</v>
      </c>
      <c r="G6" s="121" t="s">
        <v>17</v>
      </c>
      <c r="H6" s="13"/>
      <c r="I6" s="2"/>
    </row>
    <row r="7" spans="1:9" x14ac:dyDescent="0.35">
      <c r="A7" s="98">
        <v>45621</v>
      </c>
      <c r="B7" s="13" t="s">
        <v>98</v>
      </c>
      <c r="C7" s="98">
        <v>45621</v>
      </c>
      <c r="D7" s="105">
        <v>829.67</v>
      </c>
      <c r="E7" s="105"/>
      <c r="F7" s="13" t="s">
        <v>135</v>
      </c>
      <c r="G7" s="121" t="s">
        <v>18</v>
      </c>
      <c r="H7" s="13"/>
      <c r="I7" s="2"/>
    </row>
    <row r="8" spans="1:9" x14ac:dyDescent="0.35">
      <c r="A8" s="113">
        <v>45625</v>
      </c>
      <c r="B8" s="114" t="s">
        <v>93</v>
      </c>
      <c r="C8" s="113">
        <v>45625</v>
      </c>
      <c r="D8" s="115">
        <v>5058.0600000000004</v>
      </c>
      <c r="E8" s="115"/>
      <c r="F8" s="114" t="s">
        <v>136</v>
      </c>
      <c r="G8" s="99" t="s">
        <v>13</v>
      </c>
      <c r="H8" s="114"/>
      <c r="I8" s="2"/>
    </row>
    <row r="9" spans="1:9" x14ac:dyDescent="0.35">
      <c r="A9" s="116"/>
      <c r="B9" s="117"/>
      <c r="C9" s="116"/>
      <c r="D9" s="118"/>
      <c r="E9" s="118"/>
      <c r="F9" s="117"/>
      <c r="G9" s="119"/>
      <c r="H9" s="117"/>
      <c r="I9" s="2"/>
    </row>
    <row r="10" spans="1:9" x14ac:dyDescent="0.35">
      <c r="A10" s="116"/>
      <c r="B10" s="117"/>
      <c r="C10" s="116"/>
      <c r="D10" s="118"/>
      <c r="E10" s="118"/>
      <c r="F10" s="117"/>
      <c r="G10" s="119"/>
      <c r="H10" s="117"/>
      <c r="I10" s="2"/>
    </row>
    <row r="11" spans="1:9" x14ac:dyDescent="0.35">
      <c r="A11" s="116"/>
      <c r="B11" s="117"/>
      <c r="C11" s="116"/>
      <c r="D11" s="118"/>
      <c r="E11" s="118"/>
      <c r="F11" s="117"/>
      <c r="G11" s="119"/>
      <c r="H11" s="117"/>
      <c r="I11" s="2"/>
    </row>
    <row r="12" spans="1:9" x14ac:dyDescent="0.35">
      <c r="A12" s="116"/>
      <c r="B12" s="117"/>
      <c r="C12" s="116"/>
      <c r="D12" s="118"/>
      <c r="E12" s="118"/>
      <c r="F12" s="117"/>
      <c r="G12" s="119"/>
      <c r="H12" s="117"/>
      <c r="I12" s="2"/>
    </row>
    <row r="13" spans="1:9" x14ac:dyDescent="0.35">
      <c r="A13" s="116"/>
      <c r="B13" s="117"/>
      <c r="C13" s="116"/>
      <c r="D13" s="118"/>
      <c r="E13" s="118"/>
      <c r="F13" s="117"/>
      <c r="G13" s="119"/>
      <c r="H13" s="117"/>
      <c r="I13" s="2"/>
    </row>
    <row r="14" spans="1:9" x14ac:dyDescent="0.35">
      <c r="A14" s="116"/>
      <c r="B14" s="117"/>
      <c r="C14" s="116"/>
      <c r="D14" s="118"/>
      <c r="E14" s="118"/>
      <c r="F14" s="117"/>
      <c r="G14" s="119"/>
      <c r="H14" s="117"/>
      <c r="I14" s="2"/>
    </row>
    <row r="15" spans="1:9" x14ac:dyDescent="0.35">
      <c r="A15" s="116"/>
      <c r="B15" s="117"/>
      <c r="C15" s="116"/>
      <c r="D15" s="118"/>
      <c r="E15" s="118"/>
      <c r="F15" s="117"/>
      <c r="G15" s="119"/>
      <c r="H15" s="117"/>
      <c r="I15" s="2"/>
    </row>
    <row r="16" spans="1:9" x14ac:dyDescent="0.35">
      <c r="A16" s="116"/>
      <c r="B16" s="117"/>
      <c r="C16" s="116"/>
      <c r="D16" s="118"/>
      <c r="E16" s="118"/>
      <c r="F16" s="117"/>
      <c r="G16" s="119"/>
      <c r="H16" s="117"/>
      <c r="I16" s="2"/>
    </row>
    <row r="17" spans="1:9" x14ac:dyDescent="0.35">
      <c r="A17" s="116"/>
      <c r="B17" s="117"/>
      <c r="C17" s="116"/>
      <c r="D17" s="118"/>
      <c r="E17" s="118"/>
      <c r="F17" s="117"/>
      <c r="G17" s="119"/>
      <c r="H17" s="117"/>
      <c r="I17" s="2"/>
    </row>
    <row r="18" spans="1:9" x14ac:dyDescent="0.35">
      <c r="A18" s="116"/>
      <c r="B18" s="117"/>
      <c r="C18" s="116"/>
      <c r="D18" s="118"/>
      <c r="E18" s="118"/>
      <c r="F18" s="117"/>
      <c r="G18" s="117"/>
      <c r="H18" s="117"/>
      <c r="I18" s="2"/>
    </row>
    <row r="19" spans="1:9" x14ac:dyDescent="0.35">
      <c r="A19" s="116"/>
      <c r="B19" s="117"/>
      <c r="C19" s="116"/>
      <c r="D19" s="118"/>
      <c r="E19" s="118"/>
      <c r="F19" s="117"/>
      <c r="G19" s="119"/>
      <c r="H19" s="117"/>
      <c r="I19" s="2"/>
    </row>
    <row r="20" spans="1:9" x14ac:dyDescent="0.35">
      <c r="A20" s="116"/>
      <c r="B20" s="117"/>
      <c r="C20" s="116"/>
      <c r="D20" s="118"/>
      <c r="E20" s="118"/>
      <c r="F20" s="117"/>
      <c r="G20" s="119"/>
      <c r="H20" s="117"/>
      <c r="I20" s="2"/>
    </row>
    <row r="21" spans="1:9" x14ac:dyDescent="0.35">
      <c r="A21" s="116"/>
      <c r="B21" s="117"/>
      <c r="C21" s="116"/>
      <c r="D21" s="118"/>
      <c r="E21" s="118"/>
      <c r="F21" s="117"/>
      <c r="G21" s="119"/>
      <c r="H21" s="117"/>
      <c r="I21" s="2"/>
    </row>
    <row r="22" spans="1:9" x14ac:dyDescent="0.35">
      <c r="A22" s="116"/>
      <c r="B22" s="117"/>
      <c r="C22" s="116"/>
      <c r="D22" s="118"/>
      <c r="E22" s="118"/>
      <c r="F22" s="117"/>
      <c r="G22" s="119"/>
      <c r="H22" s="117"/>
      <c r="I22" s="2"/>
    </row>
    <row r="23" spans="1:9" x14ac:dyDescent="0.35">
      <c r="A23" s="116"/>
      <c r="B23" s="117"/>
      <c r="C23" s="116"/>
      <c r="D23" s="118"/>
      <c r="E23" s="118"/>
      <c r="F23" s="117"/>
      <c r="G23" s="119"/>
      <c r="H23" s="117"/>
      <c r="I23" s="2"/>
    </row>
    <row r="24" spans="1:9" x14ac:dyDescent="0.35">
      <c r="A24" s="116"/>
      <c r="B24" s="117"/>
      <c r="C24" s="116"/>
      <c r="D24" s="118"/>
      <c r="E24" s="118"/>
      <c r="F24" s="117"/>
      <c r="G24" s="119"/>
      <c r="H24" s="117"/>
      <c r="I24" s="2"/>
    </row>
    <row r="25" spans="1:9" x14ac:dyDescent="0.35">
      <c r="A25" s="116"/>
      <c r="B25" s="117"/>
      <c r="C25" s="116"/>
      <c r="D25" s="118"/>
      <c r="E25" s="118"/>
      <c r="F25" s="117"/>
      <c r="G25" s="119"/>
      <c r="H25" s="117"/>
      <c r="I25" s="2"/>
    </row>
    <row r="26" spans="1:9" x14ac:dyDescent="0.35">
      <c r="A26" s="116"/>
      <c r="B26" s="117"/>
      <c r="C26" s="116"/>
      <c r="D26" s="118"/>
      <c r="E26" s="118"/>
      <c r="F26" s="120"/>
      <c r="G26" s="119"/>
      <c r="H26" s="117"/>
      <c r="I26" s="2"/>
    </row>
    <row r="27" spans="1:9" x14ac:dyDescent="0.35">
      <c r="A27" s="116"/>
      <c r="B27" s="117"/>
      <c r="C27" s="116"/>
      <c r="D27" s="118"/>
      <c r="E27" s="118"/>
      <c r="F27" s="120"/>
      <c r="G27" s="117"/>
      <c r="H27" s="117"/>
      <c r="I27" s="2"/>
    </row>
    <row r="28" spans="1:9" x14ac:dyDescent="0.35">
      <c r="A28" s="116"/>
      <c r="B28" s="117"/>
      <c r="C28" s="116"/>
      <c r="D28" s="118"/>
      <c r="E28" s="118"/>
      <c r="F28" s="117"/>
      <c r="G28" s="117"/>
      <c r="H28" s="117"/>
      <c r="I28" s="2"/>
    </row>
    <row r="29" spans="1:9" x14ac:dyDescent="0.35">
      <c r="A29" s="116"/>
      <c r="B29" s="117"/>
      <c r="C29" s="116"/>
      <c r="D29" s="118"/>
      <c r="E29" s="118"/>
      <c r="F29" s="117"/>
      <c r="G29" s="117"/>
      <c r="H29" s="117"/>
      <c r="I29" s="2"/>
    </row>
    <row r="30" spans="1:9" x14ac:dyDescent="0.35">
      <c r="A30" s="116"/>
      <c r="B30" s="117"/>
      <c r="C30" s="116"/>
      <c r="D30" s="118"/>
      <c r="E30" s="118"/>
      <c r="F30" s="117"/>
      <c r="G30" s="117"/>
      <c r="H30" s="117"/>
      <c r="I30" s="2"/>
    </row>
    <row r="31" spans="1:9" x14ac:dyDescent="0.35">
      <c r="A31" s="116"/>
      <c r="B31" s="117"/>
      <c r="C31" s="116"/>
      <c r="D31" s="118"/>
      <c r="E31" s="118"/>
      <c r="F31" s="117"/>
      <c r="G31" s="117"/>
      <c r="H31" s="117"/>
      <c r="I31" s="2"/>
    </row>
    <row r="32" spans="1:9" x14ac:dyDescent="0.35">
      <c r="A32" s="116"/>
      <c r="B32" s="117"/>
      <c r="C32" s="116"/>
      <c r="D32" s="118"/>
      <c r="E32" s="118"/>
      <c r="F32" s="117"/>
      <c r="G32" s="117"/>
      <c r="H32" s="117"/>
      <c r="I32" s="2"/>
    </row>
    <row r="33" spans="1:9" x14ac:dyDescent="0.35">
      <c r="A33" s="116"/>
      <c r="B33" s="117"/>
      <c r="C33" s="116"/>
      <c r="D33" s="118"/>
      <c r="E33" s="118"/>
      <c r="F33" s="120"/>
      <c r="G33" s="119"/>
      <c r="H33" s="117"/>
      <c r="I33" s="2"/>
    </row>
    <row r="34" spans="1:9" x14ac:dyDescent="0.35">
      <c r="A34" s="116"/>
      <c r="B34" s="117"/>
      <c r="C34" s="116"/>
      <c r="D34" s="118"/>
      <c r="E34" s="118"/>
      <c r="F34" s="117"/>
      <c r="G34" s="117"/>
      <c r="H34" s="117"/>
      <c r="I34" s="2"/>
    </row>
    <row r="35" spans="1:9" x14ac:dyDescent="0.35">
      <c r="A35" s="116"/>
      <c r="B35" s="117"/>
      <c r="C35" s="116"/>
      <c r="D35" s="118"/>
      <c r="E35" s="118"/>
      <c r="F35" s="120"/>
      <c r="G35" s="119"/>
      <c r="H35" s="117"/>
      <c r="I35" s="2"/>
    </row>
    <row r="36" spans="1:9" x14ac:dyDescent="0.35">
      <c r="A36" s="116"/>
      <c r="B36" s="117"/>
      <c r="C36" s="116"/>
      <c r="D36" s="118"/>
      <c r="E36" s="118"/>
      <c r="F36" s="117"/>
      <c r="G36" s="119"/>
      <c r="H36" s="117"/>
      <c r="I36" s="2"/>
    </row>
    <row r="37" spans="1:9" x14ac:dyDescent="0.35">
      <c r="A37" s="116"/>
      <c r="B37" s="117"/>
      <c r="C37" s="116"/>
      <c r="D37" s="118"/>
      <c r="E37" s="118"/>
      <c r="F37" s="120"/>
      <c r="G37" s="119"/>
      <c r="H37" s="117"/>
      <c r="I37" s="2"/>
    </row>
    <row r="38" spans="1:9" x14ac:dyDescent="0.35">
      <c r="A38" s="116"/>
      <c r="B38" s="117"/>
      <c r="C38" s="116"/>
      <c r="D38" s="118"/>
      <c r="E38" s="118"/>
      <c r="F38" s="120"/>
      <c r="G38" s="119"/>
      <c r="H38" s="117"/>
      <c r="I38" s="2"/>
    </row>
    <row r="39" spans="1:9" x14ac:dyDescent="0.35">
      <c r="A39" s="116"/>
      <c r="B39" s="117"/>
      <c r="C39" s="116"/>
      <c r="D39" s="118"/>
      <c r="E39" s="118"/>
      <c r="F39" s="117"/>
      <c r="G39" s="117"/>
      <c r="H39" s="117"/>
      <c r="I39" s="2"/>
    </row>
    <row r="40" spans="1:9" x14ac:dyDescent="0.35">
      <c r="A40" s="116"/>
      <c r="B40" s="117"/>
      <c r="C40" s="116"/>
      <c r="D40" s="118"/>
      <c r="E40" s="118"/>
      <c r="F40" s="117"/>
      <c r="G40" s="117"/>
      <c r="H40" s="117"/>
      <c r="I40" s="2"/>
    </row>
    <row r="41" spans="1:9" x14ac:dyDescent="0.35">
      <c r="A41" s="116"/>
      <c r="B41" s="117"/>
      <c r="C41" s="116"/>
      <c r="D41" s="118"/>
      <c r="E41" s="118"/>
      <c r="F41" s="117"/>
      <c r="G41" s="117"/>
      <c r="H41" s="117"/>
      <c r="I41" s="2"/>
    </row>
    <row r="42" spans="1:9" x14ac:dyDescent="0.35">
      <c r="A42" s="116"/>
      <c r="B42" s="117"/>
      <c r="C42" s="116"/>
      <c r="D42" s="118"/>
      <c r="E42" s="118"/>
      <c r="F42" s="117"/>
      <c r="G42" s="117"/>
      <c r="H42" s="117"/>
      <c r="I42" s="2"/>
    </row>
    <row r="43" spans="1:9" x14ac:dyDescent="0.35">
      <c r="A43" s="116"/>
      <c r="B43" s="117"/>
      <c r="C43" s="116"/>
      <c r="D43" s="118"/>
      <c r="E43" s="118"/>
      <c r="F43" s="117"/>
      <c r="G43" s="117"/>
      <c r="H43" s="117"/>
      <c r="I43" s="2"/>
    </row>
    <row r="44" spans="1:9" x14ac:dyDescent="0.35">
      <c r="A44" s="116"/>
      <c r="B44" s="117"/>
      <c r="C44" s="116"/>
      <c r="D44" s="118"/>
      <c r="E44" s="118"/>
      <c r="F44" s="117"/>
      <c r="G44" s="117"/>
      <c r="H44" s="117"/>
      <c r="I44" s="2"/>
    </row>
    <row r="45" spans="1:9" x14ac:dyDescent="0.35">
      <c r="A45" s="116"/>
      <c r="B45" s="117"/>
      <c r="C45" s="116"/>
      <c r="D45" s="118"/>
      <c r="E45" s="118"/>
      <c r="F45" s="117"/>
      <c r="G45" s="117"/>
      <c r="H45" s="117"/>
      <c r="I45" s="2"/>
    </row>
    <row r="46" spans="1:9" x14ac:dyDescent="0.35">
      <c r="A46" s="116"/>
      <c r="B46" s="117"/>
      <c r="C46" s="116"/>
      <c r="D46" s="118"/>
      <c r="E46" s="118"/>
      <c r="F46" s="117"/>
      <c r="G46" s="117"/>
      <c r="H46" s="117"/>
      <c r="I46" s="2"/>
    </row>
    <row r="47" spans="1:9" x14ac:dyDescent="0.35">
      <c r="A47" s="116"/>
      <c r="B47" s="117"/>
      <c r="C47" s="116"/>
      <c r="D47" s="118"/>
      <c r="E47" s="118"/>
      <c r="F47" s="117"/>
      <c r="G47" s="117"/>
      <c r="H47" s="117"/>
      <c r="I47" s="2"/>
    </row>
    <row r="48" spans="1:9" x14ac:dyDescent="0.35">
      <c r="A48" s="116"/>
      <c r="B48" s="117"/>
      <c r="C48" s="116"/>
      <c r="D48" s="118"/>
      <c r="E48" s="118"/>
      <c r="F48" s="120"/>
      <c r="G48" s="119"/>
      <c r="H48" s="117"/>
      <c r="I48" s="2"/>
    </row>
    <row r="49" spans="1:9" x14ac:dyDescent="0.35">
      <c r="A49" s="116"/>
      <c r="B49" s="117"/>
      <c r="C49" s="116"/>
      <c r="D49" s="118"/>
      <c r="E49" s="118"/>
      <c r="F49" s="117"/>
      <c r="G49" s="119"/>
      <c r="H49" s="117"/>
      <c r="I49" s="2"/>
    </row>
    <row r="50" spans="1:9" x14ac:dyDescent="0.35">
      <c r="A50" s="116"/>
      <c r="B50" s="117"/>
      <c r="C50" s="116"/>
      <c r="D50" s="118"/>
      <c r="E50" s="118"/>
      <c r="F50" s="117"/>
      <c r="G50" s="117"/>
      <c r="H50" s="117"/>
      <c r="I50" s="2"/>
    </row>
    <row r="51" spans="1:9" x14ac:dyDescent="0.35">
      <c r="A51" s="116"/>
      <c r="B51" s="117"/>
      <c r="C51" s="116"/>
      <c r="D51" s="118"/>
      <c r="E51" s="118"/>
      <c r="F51" s="117"/>
      <c r="G51" s="117"/>
      <c r="H51" s="117"/>
      <c r="I51" s="2"/>
    </row>
    <row r="52" spans="1:9" x14ac:dyDescent="0.35">
      <c r="A52" s="116"/>
      <c r="B52" s="117"/>
      <c r="C52" s="116"/>
      <c r="D52" s="118"/>
      <c r="E52" s="118"/>
      <c r="F52" s="117"/>
      <c r="G52" s="117"/>
      <c r="H52" s="117"/>
      <c r="I52" s="2"/>
    </row>
    <row r="53" spans="1:9" x14ac:dyDescent="0.35">
      <c r="A53" s="116"/>
      <c r="B53" s="117"/>
      <c r="C53" s="116"/>
      <c r="D53" s="118"/>
      <c r="E53" s="118"/>
      <c r="F53" s="117"/>
      <c r="G53" s="117"/>
      <c r="H53" s="117"/>
      <c r="I53" s="2"/>
    </row>
    <row r="54" spans="1:9" x14ac:dyDescent="0.35">
      <c r="A54" s="116"/>
      <c r="B54" s="117"/>
      <c r="C54" s="116"/>
      <c r="D54" s="118"/>
      <c r="E54" s="118"/>
      <c r="F54" s="120"/>
      <c r="G54" s="119"/>
      <c r="H54" s="117"/>
      <c r="I54" s="2"/>
    </row>
    <row r="55" spans="1:9" x14ac:dyDescent="0.35">
      <c r="A55" s="116"/>
      <c r="B55" s="117"/>
      <c r="C55" s="116"/>
      <c r="D55" s="118"/>
      <c r="E55" s="118"/>
      <c r="F55" s="117"/>
      <c r="G55" s="117"/>
      <c r="H55" s="117"/>
      <c r="I55" s="2"/>
    </row>
    <row r="56" spans="1:9" x14ac:dyDescent="0.35">
      <c r="A56" s="116"/>
      <c r="B56" s="117"/>
      <c r="C56" s="116"/>
      <c r="D56" s="118"/>
      <c r="E56" s="118"/>
      <c r="F56" s="120"/>
      <c r="G56" s="119"/>
      <c r="H56" s="117"/>
      <c r="I56" s="2"/>
    </row>
    <row r="57" spans="1:9" x14ac:dyDescent="0.35">
      <c r="A57" s="116"/>
      <c r="B57" s="117"/>
      <c r="C57" s="116"/>
      <c r="D57" s="118"/>
      <c r="E57" s="118"/>
      <c r="F57" s="120"/>
      <c r="G57" s="120"/>
      <c r="H57" s="117"/>
      <c r="I57" s="2"/>
    </row>
    <row r="58" spans="1:9" x14ac:dyDescent="0.35">
      <c r="A58" s="116"/>
      <c r="B58" s="117"/>
      <c r="C58" s="116"/>
      <c r="D58" s="118"/>
      <c r="E58" s="118"/>
      <c r="F58" s="117"/>
      <c r="G58" s="117"/>
      <c r="H58" s="117"/>
      <c r="I58" s="2"/>
    </row>
    <row r="59" spans="1:9" x14ac:dyDescent="0.35">
      <c r="A59" s="116"/>
      <c r="B59" s="117"/>
      <c r="C59" s="116"/>
      <c r="D59" s="118"/>
      <c r="E59" s="118"/>
      <c r="F59" s="117"/>
      <c r="G59" s="117"/>
      <c r="H59" s="117"/>
      <c r="I59" s="2"/>
    </row>
    <row r="60" spans="1:9" x14ac:dyDescent="0.35">
      <c r="A60" s="116"/>
      <c r="B60" s="117"/>
      <c r="C60" s="116"/>
      <c r="D60" s="118"/>
      <c r="E60" s="118"/>
      <c r="F60" s="117"/>
      <c r="G60" s="117"/>
      <c r="H60" s="117"/>
      <c r="I60" s="2"/>
    </row>
    <row r="61" spans="1:9" x14ac:dyDescent="0.35">
      <c r="A61" s="116"/>
      <c r="B61" s="117"/>
      <c r="C61" s="116"/>
      <c r="D61" s="118"/>
      <c r="E61" s="118"/>
      <c r="F61" s="117"/>
      <c r="G61" s="117"/>
      <c r="H61" s="117"/>
      <c r="I61" s="2"/>
    </row>
    <row r="62" spans="1:9" x14ac:dyDescent="0.35">
      <c r="A62" s="116"/>
      <c r="B62" s="117"/>
      <c r="C62" s="116"/>
      <c r="D62" s="118"/>
      <c r="E62" s="118"/>
      <c r="F62" s="117"/>
      <c r="G62" s="117"/>
      <c r="H62" s="117"/>
      <c r="I62" s="2"/>
    </row>
    <row r="63" spans="1:9" x14ac:dyDescent="0.35">
      <c r="A63" s="116"/>
      <c r="B63" s="117"/>
      <c r="C63" s="116"/>
      <c r="D63" s="118"/>
      <c r="E63" s="118"/>
      <c r="F63" s="117"/>
      <c r="G63" s="119"/>
      <c r="H63" s="117"/>
      <c r="I63" s="2"/>
    </row>
    <row r="64" spans="1:9" x14ac:dyDescent="0.35">
      <c r="A64" s="116"/>
      <c r="B64" s="117"/>
      <c r="C64" s="116"/>
      <c r="D64" s="118"/>
      <c r="E64" s="118"/>
      <c r="F64" s="117"/>
      <c r="G64" s="119"/>
      <c r="H64" s="117"/>
      <c r="I64" s="2"/>
    </row>
    <row r="65" spans="1:9" x14ac:dyDescent="0.35">
      <c r="A65" s="116"/>
      <c r="B65" s="117"/>
      <c r="C65" s="116"/>
      <c r="D65" s="118"/>
      <c r="E65" s="118"/>
      <c r="F65" s="117"/>
      <c r="G65" s="117"/>
      <c r="H65" s="117"/>
      <c r="I65" s="2"/>
    </row>
    <row r="66" spans="1:9" x14ac:dyDescent="0.35">
      <c r="A66" s="116"/>
      <c r="B66" s="117"/>
      <c r="C66" s="116"/>
      <c r="D66" s="118"/>
      <c r="E66" s="118"/>
      <c r="F66" s="117"/>
      <c r="G66" s="117"/>
      <c r="H66" s="117"/>
      <c r="I66" s="2"/>
    </row>
    <row r="67" spans="1:9" x14ac:dyDescent="0.35">
      <c r="A67" s="116"/>
      <c r="B67" s="117"/>
      <c r="C67" s="116"/>
      <c r="D67" s="118"/>
      <c r="E67" s="118"/>
      <c r="F67" s="117"/>
      <c r="G67" s="119"/>
      <c r="H67" s="117"/>
      <c r="I67" s="2"/>
    </row>
    <row r="68" spans="1:9" x14ac:dyDescent="0.35">
      <c r="A68" s="116"/>
      <c r="B68" s="117"/>
      <c r="C68" s="116"/>
      <c r="D68" s="118"/>
      <c r="E68" s="118"/>
      <c r="F68" s="117"/>
      <c r="G68" s="117"/>
      <c r="H68" s="117"/>
      <c r="I68" s="2"/>
    </row>
    <row r="69" spans="1:9" x14ac:dyDescent="0.35">
      <c r="A69" s="116"/>
      <c r="B69" s="117"/>
      <c r="C69" s="116"/>
      <c r="D69" s="118"/>
      <c r="E69" s="118"/>
      <c r="F69" s="120"/>
      <c r="G69" s="119"/>
      <c r="H69" s="117"/>
      <c r="I69" s="2"/>
    </row>
    <row r="70" spans="1:9" x14ac:dyDescent="0.35">
      <c r="A70" s="116"/>
      <c r="B70" s="117"/>
      <c r="C70" s="116"/>
      <c r="D70" s="118"/>
      <c r="E70" s="118"/>
      <c r="F70" s="117"/>
      <c r="G70" s="117"/>
      <c r="H70" s="117"/>
      <c r="I70" s="2"/>
    </row>
    <row r="71" spans="1:9" x14ac:dyDescent="0.35">
      <c r="A71" s="116"/>
      <c r="B71" s="117"/>
      <c r="C71" s="116"/>
      <c r="D71" s="118"/>
      <c r="E71" s="118"/>
      <c r="F71" s="117"/>
      <c r="G71" s="117"/>
      <c r="H71" s="117"/>
      <c r="I71" s="2"/>
    </row>
    <row r="72" spans="1:9" x14ac:dyDescent="0.35">
      <c r="A72" s="116"/>
      <c r="B72" s="117"/>
      <c r="C72" s="116"/>
      <c r="D72" s="118"/>
      <c r="E72" s="118"/>
      <c r="F72" s="117"/>
      <c r="G72" s="119"/>
      <c r="H72" s="117"/>
      <c r="I72" s="2"/>
    </row>
    <row r="73" spans="1:9" x14ac:dyDescent="0.35">
      <c r="A73" s="116"/>
      <c r="B73" s="117"/>
      <c r="C73" s="116"/>
      <c r="D73" s="118"/>
      <c r="E73" s="118"/>
      <c r="F73" s="117"/>
      <c r="G73" s="119"/>
      <c r="H73" s="117"/>
      <c r="I73" s="2"/>
    </row>
    <row r="74" spans="1:9" x14ac:dyDescent="0.35">
      <c r="A74" s="116"/>
      <c r="B74" s="117"/>
      <c r="C74" s="116"/>
      <c r="D74" s="118"/>
      <c r="E74" s="118"/>
      <c r="F74" s="120"/>
      <c r="G74" s="119"/>
      <c r="H74" s="117"/>
      <c r="I74" s="2"/>
    </row>
    <row r="75" spans="1:9" x14ac:dyDescent="0.35">
      <c r="A75" s="116"/>
      <c r="B75" s="117"/>
      <c r="C75" s="116"/>
      <c r="D75" s="118"/>
      <c r="E75" s="118"/>
      <c r="F75" s="117"/>
      <c r="G75" s="117"/>
      <c r="H75" s="117"/>
      <c r="I75" s="2"/>
    </row>
    <row r="76" spans="1:9" x14ac:dyDescent="0.35">
      <c r="A76" s="116"/>
      <c r="B76" s="117"/>
      <c r="C76" s="116"/>
      <c r="D76" s="118"/>
      <c r="E76" s="118"/>
      <c r="F76" s="117"/>
      <c r="G76" s="117"/>
      <c r="H76" s="117"/>
      <c r="I76" s="2"/>
    </row>
    <row r="77" spans="1:9" x14ac:dyDescent="0.35">
      <c r="A77" s="116"/>
      <c r="B77" s="117"/>
      <c r="C77" s="116"/>
      <c r="D77" s="118"/>
      <c r="E77" s="118"/>
      <c r="F77" s="120"/>
      <c r="G77" s="120"/>
      <c r="H77" s="117"/>
      <c r="I77" s="2"/>
    </row>
    <row r="78" spans="1:9" x14ac:dyDescent="0.35">
      <c r="A78" s="116"/>
      <c r="B78" s="117"/>
      <c r="C78" s="116"/>
      <c r="D78" s="118"/>
      <c r="E78" s="118"/>
      <c r="F78" s="117"/>
      <c r="G78" s="117"/>
      <c r="H78" s="117"/>
      <c r="I78" s="2"/>
    </row>
    <row r="79" spans="1:9" x14ac:dyDescent="0.35">
      <c r="A79" s="116"/>
      <c r="B79" s="117"/>
      <c r="C79" s="116"/>
      <c r="D79" s="118"/>
      <c r="E79" s="118"/>
      <c r="F79" s="120"/>
      <c r="G79" s="120"/>
      <c r="H79" s="117"/>
      <c r="I79" s="2"/>
    </row>
    <row r="80" spans="1:9" x14ac:dyDescent="0.35">
      <c r="A80" s="116"/>
      <c r="B80" s="117"/>
      <c r="C80" s="116"/>
      <c r="D80" s="118"/>
      <c r="E80" s="118"/>
      <c r="F80" s="120"/>
      <c r="G80" s="117"/>
      <c r="H80" s="117"/>
      <c r="I80" s="2"/>
    </row>
    <row r="81" spans="1:9" x14ac:dyDescent="0.35">
      <c r="A81" s="116"/>
      <c r="B81" s="117"/>
      <c r="C81" s="116"/>
      <c r="D81" s="118"/>
      <c r="E81" s="118"/>
      <c r="F81" s="117"/>
      <c r="G81" s="117"/>
      <c r="H81" s="117"/>
      <c r="I81" s="2"/>
    </row>
    <row r="82" spans="1:9" x14ac:dyDescent="0.35">
      <c r="A82" s="116"/>
      <c r="B82" s="117"/>
      <c r="C82" s="116"/>
      <c r="D82" s="118"/>
      <c r="E82" s="118"/>
      <c r="F82" s="117"/>
      <c r="G82" s="117"/>
      <c r="H82" s="117"/>
      <c r="I82" s="2"/>
    </row>
    <row r="83" spans="1:9" x14ac:dyDescent="0.35">
      <c r="A83" s="116"/>
      <c r="B83" s="117"/>
      <c r="C83" s="116"/>
      <c r="D83" s="118"/>
      <c r="E83" s="118"/>
      <c r="F83" s="117"/>
      <c r="G83" s="117"/>
      <c r="H83" s="117"/>
      <c r="I83" s="2"/>
    </row>
    <row r="84" spans="1:9" x14ac:dyDescent="0.35">
      <c r="A84" s="116"/>
      <c r="B84" s="117"/>
      <c r="C84" s="116"/>
      <c r="D84" s="118"/>
      <c r="E84" s="118"/>
      <c r="F84" s="120"/>
      <c r="G84" s="120"/>
      <c r="H84" s="117"/>
      <c r="I84" s="2"/>
    </row>
    <row r="85" spans="1:9" x14ac:dyDescent="0.35">
      <c r="A85" s="116"/>
      <c r="B85" s="117"/>
      <c r="C85" s="116"/>
      <c r="D85" s="118"/>
      <c r="E85" s="118"/>
      <c r="F85" s="117"/>
      <c r="G85" s="117"/>
      <c r="H85" s="117"/>
      <c r="I85" s="2"/>
    </row>
    <row r="86" spans="1:9" x14ac:dyDescent="0.35">
      <c r="A86" s="116"/>
      <c r="B86" s="117"/>
      <c r="C86" s="116"/>
      <c r="D86" s="118"/>
      <c r="E86" s="118"/>
      <c r="F86" s="120"/>
      <c r="G86" s="120"/>
      <c r="H86" s="117"/>
      <c r="I86" s="2"/>
    </row>
    <row r="87" spans="1:9" x14ac:dyDescent="0.35">
      <c r="A87" s="116"/>
      <c r="B87" s="117"/>
      <c r="C87" s="116"/>
      <c r="D87" s="118"/>
      <c r="E87" s="118"/>
      <c r="F87" s="117"/>
      <c r="G87" s="117"/>
      <c r="H87" s="117"/>
      <c r="I87" s="2"/>
    </row>
    <row r="88" spans="1:9" x14ac:dyDescent="0.35">
      <c r="A88" s="116"/>
      <c r="B88" s="117"/>
      <c r="C88" s="116"/>
      <c r="D88" s="118"/>
      <c r="E88" s="118"/>
      <c r="F88" s="117"/>
      <c r="G88" s="117"/>
      <c r="H88" s="117"/>
      <c r="I88" s="2"/>
    </row>
    <row r="89" spans="1:9" x14ac:dyDescent="0.35">
      <c r="A89" s="116"/>
      <c r="B89" s="117"/>
      <c r="C89" s="116"/>
      <c r="D89" s="118"/>
      <c r="E89" s="118"/>
      <c r="F89" s="117"/>
      <c r="G89" s="117"/>
      <c r="H89" s="117"/>
      <c r="I89" s="2"/>
    </row>
    <row r="90" spans="1:9" x14ac:dyDescent="0.35">
      <c r="A90" s="116"/>
      <c r="B90" s="117"/>
      <c r="C90" s="116"/>
      <c r="D90" s="118"/>
      <c r="E90" s="118"/>
      <c r="F90" s="117"/>
      <c r="G90" s="119"/>
      <c r="H90" s="117"/>
      <c r="I90" s="2"/>
    </row>
    <row r="91" spans="1:9" x14ac:dyDescent="0.35">
      <c r="A91" s="116"/>
      <c r="B91" s="117"/>
      <c r="C91" s="116"/>
      <c r="D91" s="118"/>
      <c r="E91" s="118"/>
      <c r="F91" s="117"/>
      <c r="G91" s="119"/>
      <c r="H91" s="117"/>
      <c r="I91" s="2"/>
    </row>
    <row r="92" spans="1:9" x14ac:dyDescent="0.35">
      <c r="A92" s="116"/>
      <c r="B92" s="117"/>
      <c r="C92" s="116"/>
      <c r="D92" s="118"/>
      <c r="E92" s="118"/>
      <c r="F92" s="117"/>
      <c r="G92" s="117"/>
      <c r="H92" s="117"/>
      <c r="I92" s="2"/>
    </row>
    <row r="93" spans="1:9" x14ac:dyDescent="0.35">
      <c r="A93" s="116"/>
      <c r="B93" s="117"/>
      <c r="C93" s="116"/>
      <c r="D93" s="118"/>
      <c r="E93" s="118"/>
      <c r="F93" s="117"/>
      <c r="G93" s="117"/>
      <c r="H93" s="117"/>
      <c r="I93" s="2"/>
    </row>
    <row r="94" spans="1:9" x14ac:dyDescent="0.35">
      <c r="A94" s="116"/>
      <c r="B94" s="117"/>
      <c r="C94" s="116"/>
      <c r="D94" s="118"/>
      <c r="E94" s="118"/>
      <c r="F94" s="117"/>
      <c r="G94" s="117"/>
      <c r="H94" s="117"/>
      <c r="I94" s="2"/>
    </row>
    <row r="95" spans="1:9" x14ac:dyDescent="0.35">
      <c r="A95" s="116"/>
      <c r="B95" s="117"/>
      <c r="C95" s="116"/>
      <c r="D95" s="118"/>
      <c r="E95" s="118"/>
      <c r="F95" s="117"/>
      <c r="G95" s="117"/>
      <c r="H95" s="117"/>
      <c r="I95" s="2"/>
    </row>
    <row r="96" spans="1:9" x14ac:dyDescent="0.35">
      <c r="A96" s="116"/>
      <c r="B96" s="117"/>
      <c r="C96" s="116"/>
      <c r="D96" s="118"/>
      <c r="E96" s="118"/>
      <c r="F96" s="117"/>
      <c r="G96" s="117"/>
      <c r="H96" s="117"/>
      <c r="I96" s="2"/>
    </row>
    <row r="97" spans="1:9" x14ac:dyDescent="0.35">
      <c r="A97" s="116"/>
      <c r="B97" s="117"/>
      <c r="C97" s="116"/>
      <c r="D97" s="118"/>
      <c r="E97" s="118"/>
      <c r="F97" s="117"/>
      <c r="G97" s="117"/>
      <c r="H97" s="117"/>
      <c r="I97" s="2"/>
    </row>
    <row r="98" spans="1:9" x14ac:dyDescent="0.35">
      <c r="A98" s="116"/>
      <c r="B98" s="117"/>
      <c r="C98" s="116"/>
      <c r="D98" s="118"/>
      <c r="E98" s="118"/>
      <c r="F98" s="117"/>
      <c r="G98" s="117"/>
      <c r="H98" s="117"/>
      <c r="I98" s="2"/>
    </row>
    <row r="99" spans="1:9" x14ac:dyDescent="0.35">
      <c r="A99" s="116"/>
      <c r="B99" s="117"/>
      <c r="C99" s="116"/>
      <c r="D99" s="118"/>
      <c r="E99" s="118"/>
      <c r="F99" s="117"/>
      <c r="G99" s="117"/>
      <c r="H99" s="117"/>
      <c r="I99" s="2"/>
    </row>
    <row r="100" spans="1:9" x14ac:dyDescent="0.35">
      <c r="A100" s="116"/>
      <c r="B100" s="117"/>
      <c r="C100" s="116"/>
      <c r="D100" s="118"/>
      <c r="E100" s="118"/>
      <c r="F100" s="117"/>
      <c r="G100" s="119"/>
      <c r="H100" s="117"/>
      <c r="I100" s="2"/>
    </row>
    <row r="101" spans="1:9" x14ac:dyDescent="0.35">
      <c r="A101" s="116"/>
      <c r="B101" s="117"/>
      <c r="C101" s="116"/>
      <c r="D101" s="118"/>
      <c r="E101" s="118"/>
      <c r="F101" s="117"/>
      <c r="G101" s="119"/>
      <c r="H101" s="117"/>
      <c r="I101" s="2"/>
    </row>
    <row r="102" spans="1:9" x14ac:dyDescent="0.35">
      <c r="A102" s="116"/>
      <c r="B102" s="117"/>
      <c r="C102" s="116"/>
      <c r="D102" s="118"/>
      <c r="E102" s="118"/>
      <c r="F102" s="117"/>
      <c r="G102" s="119"/>
      <c r="H102" s="117"/>
      <c r="I102" s="2"/>
    </row>
    <row r="103" spans="1:9" x14ac:dyDescent="0.35">
      <c r="A103" s="116"/>
      <c r="B103" s="117"/>
      <c r="C103" s="116"/>
      <c r="D103" s="118"/>
      <c r="E103" s="118"/>
      <c r="F103" s="120"/>
      <c r="G103" s="120"/>
      <c r="H103" s="117"/>
      <c r="I103" s="2"/>
    </row>
    <row r="104" spans="1:9" x14ac:dyDescent="0.35">
      <c r="A104" s="116"/>
      <c r="B104" s="117"/>
      <c r="C104" s="116"/>
      <c r="D104" s="118"/>
      <c r="E104" s="118"/>
      <c r="F104" s="120"/>
      <c r="G104" s="120"/>
      <c r="H104" s="117"/>
    </row>
    <row r="105" spans="1:9" x14ac:dyDescent="0.35">
      <c r="A105" s="116"/>
      <c r="B105" s="117"/>
      <c r="C105" s="116"/>
      <c r="D105" s="118"/>
      <c r="E105" s="118"/>
      <c r="F105" s="120"/>
      <c r="G105" s="120"/>
      <c r="H105" s="117"/>
    </row>
    <row r="106" spans="1:9" x14ac:dyDescent="0.35">
      <c r="A106" s="116"/>
      <c r="B106" s="117"/>
      <c r="C106" s="116"/>
      <c r="D106" s="118"/>
      <c r="E106" s="118"/>
      <c r="F106" s="120"/>
      <c r="G106" s="120"/>
      <c r="H106" s="117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7"/>
  <sheetViews>
    <sheetView zoomScale="115" zoomScaleNormal="115" workbookViewId="0">
      <selection activeCell="F16" sqref="F16"/>
    </sheetView>
  </sheetViews>
  <sheetFormatPr baseColWidth="10" defaultColWidth="11.26953125" defaultRowHeight="14.5" x14ac:dyDescent="0.35"/>
  <cols>
    <col min="1" max="1" width="10.81640625" bestFit="1" customWidth="1"/>
    <col min="2" max="2" width="21.54296875" bestFit="1" customWidth="1"/>
    <col min="3" max="3" width="10.81640625" bestFit="1" customWidth="1"/>
    <col min="4" max="4" width="10.7265625" style="24" bestFit="1" customWidth="1"/>
    <col min="5" max="5" width="11.81640625" style="24" bestFit="1" customWidth="1"/>
    <col min="6" max="6" width="63.1796875" bestFit="1" customWidth="1"/>
    <col min="7" max="7" width="12.36328125" bestFit="1" customWidth="1"/>
    <col min="8" max="8" width="9.08984375" bestFit="1" customWidth="1"/>
    <col min="9" max="9" width="59.7265625" style="2" bestFit="1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 x14ac:dyDescent="0.35">
      <c r="A2" s="96">
        <v>45628</v>
      </c>
      <c r="B2" s="11" t="s">
        <v>93</v>
      </c>
      <c r="C2" s="96">
        <v>45628</v>
      </c>
      <c r="D2" s="103">
        <v>351.33</v>
      </c>
      <c r="E2" s="103"/>
      <c r="F2" s="11" t="s">
        <v>143</v>
      </c>
      <c r="G2" s="99" t="s">
        <v>59</v>
      </c>
      <c r="H2" s="11"/>
    </row>
    <row r="3" spans="1:8" x14ac:dyDescent="0.35">
      <c r="A3" s="95">
        <v>45635</v>
      </c>
      <c r="B3" s="15" t="s">
        <v>69</v>
      </c>
      <c r="C3" s="95">
        <v>45635</v>
      </c>
      <c r="D3" s="102">
        <v>41.06</v>
      </c>
      <c r="E3" s="102"/>
      <c r="F3" s="88" t="s">
        <v>97</v>
      </c>
      <c r="G3" s="100" t="s">
        <v>15</v>
      </c>
      <c r="H3" s="15"/>
    </row>
    <row r="4" spans="1:8" x14ac:dyDescent="0.35">
      <c r="A4" s="98">
        <v>45643</v>
      </c>
      <c r="B4" s="13" t="s">
        <v>71</v>
      </c>
      <c r="C4" s="98">
        <v>45643</v>
      </c>
      <c r="D4" s="105">
        <v>2446</v>
      </c>
      <c r="E4" s="105"/>
      <c r="F4" s="13" t="s">
        <v>142</v>
      </c>
      <c r="G4" s="121" t="s">
        <v>16</v>
      </c>
      <c r="H4" s="13"/>
    </row>
    <row r="5" spans="1:8" x14ac:dyDescent="0.35">
      <c r="A5" s="98">
        <v>45650</v>
      </c>
      <c r="B5" s="13" t="s">
        <v>68</v>
      </c>
      <c r="C5" s="98">
        <v>45650</v>
      </c>
      <c r="D5" s="105">
        <v>494</v>
      </c>
      <c r="E5" s="105"/>
      <c r="F5" s="13" t="s">
        <v>141</v>
      </c>
      <c r="G5" s="121" t="s">
        <v>17</v>
      </c>
      <c r="H5" s="13"/>
    </row>
    <row r="6" spans="1:8" x14ac:dyDescent="0.35">
      <c r="A6" s="96">
        <v>45651</v>
      </c>
      <c r="B6" s="11" t="s">
        <v>93</v>
      </c>
      <c r="C6" s="96">
        <v>45651</v>
      </c>
      <c r="D6" s="103">
        <v>4523.1000000000004</v>
      </c>
      <c r="E6" s="103"/>
      <c r="F6" s="11" t="s">
        <v>140</v>
      </c>
      <c r="G6" s="99" t="s">
        <v>13</v>
      </c>
      <c r="H6" s="11"/>
    </row>
    <row r="7" spans="1:8" x14ac:dyDescent="0.35">
      <c r="A7" s="96">
        <v>45653</v>
      </c>
      <c r="B7" s="11" t="s">
        <v>117</v>
      </c>
      <c r="C7" s="96">
        <v>45653</v>
      </c>
      <c r="D7" s="103">
        <v>4250</v>
      </c>
      <c r="E7" s="103"/>
      <c r="F7" s="11" t="s">
        <v>139</v>
      </c>
      <c r="G7" s="99" t="s">
        <v>77</v>
      </c>
      <c r="H7" s="11"/>
    </row>
    <row r="8" spans="1:8" x14ac:dyDescent="0.35">
      <c r="A8" s="98">
        <v>45653</v>
      </c>
      <c r="B8" s="13" t="s">
        <v>98</v>
      </c>
      <c r="C8" s="98">
        <v>45653</v>
      </c>
      <c r="D8" s="105">
        <v>829.67</v>
      </c>
      <c r="E8" s="105"/>
      <c r="F8" s="13" t="s">
        <v>138</v>
      </c>
      <c r="G8" s="121" t="s">
        <v>18</v>
      </c>
      <c r="H8" s="13"/>
    </row>
    <row r="9" spans="1:8" x14ac:dyDescent="0.35">
      <c r="A9" s="125">
        <v>45657</v>
      </c>
      <c r="B9" s="126" t="s">
        <v>92</v>
      </c>
      <c r="C9" s="125">
        <v>45657</v>
      </c>
      <c r="D9" s="127"/>
      <c r="E9" s="127">
        <v>15180</v>
      </c>
      <c r="F9" s="126" t="s">
        <v>137</v>
      </c>
      <c r="G9" s="126" t="s">
        <v>9</v>
      </c>
      <c r="H9" s="126"/>
    </row>
    <row r="10" spans="1:8" x14ac:dyDescent="0.35">
      <c r="A10" s="116"/>
      <c r="B10" s="117"/>
      <c r="C10" s="116"/>
      <c r="D10" s="118"/>
      <c r="E10" s="118"/>
      <c r="F10" s="117"/>
      <c r="G10" s="119"/>
      <c r="H10" s="117"/>
    </row>
    <row r="11" spans="1:8" x14ac:dyDescent="0.35">
      <c r="A11" s="116"/>
      <c r="B11" s="117"/>
      <c r="C11" s="116"/>
      <c r="D11" s="118"/>
      <c r="E11" s="118"/>
      <c r="F11" s="117"/>
      <c r="G11" s="119"/>
      <c r="H11" s="117"/>
    </row>
    <row r="12" spans="1:8" x14ac:dyDescent="0.35">
      <c r="A12" s="116"/>
      <c r="B12" s="117"/>
      <c r="C12" s="116"/>
      <c r="D12" s="118"/>
      <c r="E12" s="118"/>
      <c r="F12" s="117"/>
      <c r="G12" s="119"/>
      <c r="H12" s="117"/>
    </row>
    <row r="13" spans="1:8" x14ac:dyDescent="0.35">
      <c r="A13" s="116"/>
      <c r="B13" s="117"/>
      <c r="C13" s="116"/>
      <c r="D13" s="118"/>
      <c r="E13" s="118"/>
      <c r="F13" s="117"/>
      <c r="G13" s="119"/>
      <c r="H13" s="117"/>
    </row>
    <row r="14" spans="1:8" x14ac:dyDescent="0.35">
      <c r="A14" s="116"/>
      <c r="B14" s="117"/>
      <c r="C14" s="116"/>
      <c r="D14" s="118"/>
      <c r="E14" s="118"/>
      <c r="F14" s="117"/>
      <c r="G14" s="119"/>
      <c r="H14" s="117"/>
    </row>
    <row r="15" spans="1:8" x14ac:dyDescent="0.35">
      <c r="A15" s="116"/>
      <c r="B15" s="117"/>
      <c r="C15" s="116"/>
      <c r="D15" s="118"/>
      <c r="E15" s="118"/>
      <c r="F15" s="117"/>
      <c r="G15" s="119"/>
      <c r="H15" s="117"/>
    </row>
    <row r="16" spans="1:8" x14ac:dyDescent="0.35">
      <c r="A16" s="116"/>
      <c r="B16" s="117"/>
      <c r="C16" s="116"/>
      <c r="D16" s="118"/>
      <c r="E16" s="118"/>
      <c r="F16" s="117"/>
      <c r="G16" s="119"/>
      <c r="H16" s="117"/>
    </row>
    <row r="17" spans="1:9" x14ac:dyDescent="0.35">
      <c r="A17" s="116"/>
      <c r="B17" s="117"/>
      <c r="C17" s="116"/>
      <c r="D17" s="118"/>
      <c r="E17" s="118"/>
      <c r="F17" s="117"/>
      <c r="G17" s="119"/>
      <c r="H17" s="117"/>
    </row>
    <row r="18" spans="1:9" x14ac:dyDescent="0.35">
      <c r="A18" s="116"/>
      <c r="B18" s="117"/>
      <c r="C18" s="116"/>
      <c r="D18" s="118"/>
      <c r="E18" s="118"/>
      <c r="F18" s="117"/>
      <c r="G18" s="119"/>
      <c r="H18" s="117"/>
    </row>
    <row r="19" spans="1:9" x14ac:dyDescent="0.35">
      <c r="A19" s="116"/>
      <c r="B19" s="117"/>
      <c r="C19" s="116"/>
      <c r="D19" s="118"/>
      <c r="E19" s="118"/>
      <c r="F19" s="117"/>
      <c r="G19" s="119"/>
      <c r="H19" s="117"/>
    </row>
    <row r="20" spans="1:9" x14ac:dyDescent="0.35">
      <c r="A20" s="116"/>
      <c r="B20" s="117"/>
      <c r="C20" s="116"/>
      <c r="D20" s="118"/>
      <c r="E20" s="118"/>
      <c r="F20" s="117"/>
      <c r="G20" s="119"/>
      <c r="H20" s="117"/>
    </row>
    <row r="21" spans="1:9" x14ac:dyDescent="0.35">
      <c r="A21" s="116"/>
      <c r="B21" s="117"/>
      <c r="C21" s="116"/>
      <c r="D21" s="118"/>
      <c r="E21" s="118"/>
      <c r="F21" s="117"/>
      <c r="G21" s="119"/>
      <c r="H21" s="117"/>
    </row>
    <row r="22" spans="1:9" x14ac:dyDescent="0.35">
      <c r="A22" s="116"/>
      <c r="B22" s="117"/>
      <c r="C22" s="116"/>
      <c r="D22" s="118"/>
      <c r="E22" s="118"/>
      <c r="F22" s="117"/>
      <c r="G22" s="119"/>
      <c r="H22" s="117"/>
    </row>
    <row r="23" spans="1:9" x14ac:dyDescent="0.35">
      <c r="A23" s="116"/>
      <c r="B23" s="117"/>
      <c r="C23" s="116"/>
      <c r="D23" s="118"/>
      <c r="E23" s="118"/>
      <c r="F23" s="117"/>
      <c r="G23" s="119"/>
      <c r="H23" s="117"/>
    </row>
    <row r="24" spans="1:9" x14ac:dyDescent="0.35">
      <c r="A24" s="116"/>
      <c r="B24" s="117"/>
      <c r="C24" s="116"/>
      <c r="D24" s="118"/>
      <c r="E24" s="118"/>
      <c r="F24" s="117"/>
      <c r="G24" s="119"/>
      <c r="H24" s="117"/>
    </row>
    <row r="25" spans="1:9" x14ac:dyDescent="0.35">
      <c r="A25" s="116"/>
      <c r="B25" s="117"/>
      <c r="C25" s="116"/>
      <c r="D25" s="118"/>
      <c r="E25" s="118"/>
      <c r="F25" s="117"/>
      <c r="G25" s="119"/>
      <c r="H25" s="117"/>
    </row>
    <row r="26" spans="1:9" x14ac:dyDescent="0.35">
      <c r="A26" s="116"/>
      <c r="B26" s="117"/>
      <c r="C26" s="116"/>
      <c r="D26" s="118"/>
      <c r="E26" s="118"/>
      <c r="F26" s="117"/>
      <c r="G26" s="119"/>
      <c r="H26" s="117"/>
    </row>
    <row r="27" spans="1:9" s="30" customFormat="1" x14ac:dyDescent="0.35">
      <c r="A27" s="116"/>
      <c r="B27" s="117"/>
      <c r="C27" s="116"/>
      <c r="D27" s="118"/>
      <c r="E27" s="118"/>
      <c r="F27" s="117"/>
      <c r="G27" s="119"/>
      <c r="H27" s="117"/>
      <c r="I27" s="123"/>
    </row>
    <row r="28" spans="1:9" s="29" customFormat="1" x14ac:dyDescent="0.35">
      <c r="A28" s="116"/>
      <c r="B28" s="117"/>
      <c r="C28" s="116"/>
      <c r="D28" s="118"/>
      <c r="E28" s="118"/>
      <c r="F28" s="117"/>
      <c r="G28" s="119"/>
      <c r="H28" s="117"/>
      <c r="I28" s="124"/>
    </row>
    <row r="29" spans="1:9" s="30" customFormat="1" x14ac:dyDescent="0.35">
      <c r="A29" s="116"/>
      <c r="B29" s="117"/>
      <c r="C29" s="116"/>
      <c r="D29" s="118"/>
      <c r="E29" s="118"/>
      <c r="F29" s="117"/>
      <c r="G29" s="119"/>
      <c r="H29" s="117"/>
      <c r="I29" s="123"/>
    </row>
    <row r="30" spans="1:9" s="30" customFormat="1" x14ac:dyDescent="0.35">
      <c r="A30" s="116"/>
      <c r="B30" s="117"/>
      <c r="C30" s="116"/>
      <c r="D30" s="118"/>
      <c r="E30" s="118"/>
      <c r="F30" s="117"/>
      <c r="G30" s="119"/>
      <c r="H30" s="117"/>
      <c r="I30" s="123"/>
    </row>
    <row r="31" spans="1:9" s="30" customFormat="1" x14ac:dyDescent="0.35">
      <c r="A31" s="116"/>
      <c r="B31" s="117"/>
      <c r="C31" s="116"/>
      <c r="D31" s="118"/>
      <c r="E31" s="118"/>
      <c r="F31" s="117"/>
      <c r="G31" s="119"/>
      <c r="H31" s="117"/>
      <c r="I31" s="123"/>
    </row>
    <row r="32" spans="1:9" s="30" customFormat="1" x14ac:dyDescent="0.35">
      <c r="A32" s="116"/>
      <c r="B32" s="117"/>
      <c r="C32" s="116"/>
      <c r="D32" s="118"/>
      <c r="E32" s="118"/>
      <c r="F32" s="117"/>
      <c r="G32" s="119"/>
      <c r="H32" s="117"/>
      <c r="I32" s="123"/>
    </row>
    <row r="33" spans="1:9" s="30" customFormat="1" x14ac:dyDescent="0.35">
      <c r="A33" s="116"/>
      <c r="B33" s="117"/>
      <c r="C33" s="116"/>
      <c r="D33" s="118"/>
      <c r="E33" s="118"/>
      <c r="F33" s="117"/>
      <c r="G33" s="119"/>
      <c r="H33" s="117"/>
      <c r="I33" s="123"/>
    </row>
    <row r="34" spans="1:9" s="30" customFormat="1" x14ac:dyDescent="0.35">
      <c r="A34" s="116"/>
      <c r="B34" s="117"/>
      <c r="C34" s="116"/>
      <c r="D34" s="118"/>
      <c r="E34" s="118"/>
      <c r="F34" s="117"/>
      <c r="G34" s="119"/>
      <c r="H34" s="117"/>
      <c r="I34" s="123"/>
    </row>
    <row r="35" spans="1:9" s="30" customFormat="1" x14ac:dyDescent="0.35">
      <c r="A35" s="116"/>
      <c r="B35" s="117"/>
      <c r="C35" s="116"/>
      <c r="D35" s="118"/>
      <c r="E35" s="118"/>
      <c r="F35" s="117"/>
      <c r="G35" s="119"/>
      <c r="H35" s="117"/>
      <c r="I35" s="123"/>
    </row>
    <row r="36" spans="1:9" s="30" customFormat="1" x14ac:dyDescent="0.35">
      <c r="A36" s="116"/>
      <c r="B36" s="117"/>
      <c r="C36" s="116"/>
      <c r="D36" s="118"/>
      <c r="E36" s="118"/>
      <c r="F36" s="117"/>
      <c r="G36" s="119"/>
      <c r="H36" s="117"/>
      <c r="I36" s="123"/>
    </row>
    <row r="37" spans="1:9" s="30" customFormat="1" x14ac:dyDescent="0.35">
      <c r="A37" s="116"/>
      <c r="B37" s="117"/>
      <c r="C37" s="116"/>
      <c r="D37" s="118"/>
      <c r="E37" s="118"/>
      <c r="F37" s="117"/>
      <c r="G37" s="119"/>
      <c r="H37" s="117"/>
      <c r="I37" s="123"/>
    </row>
    <row r="38" spans="1:9" s="30" customFormat="1" x14ac:dyDescent="0.35">
      <c r="A38" s="116"/>
      <c r="B38" s="117"/>
      <c r="C38" s="116"/>
      <c r="D38" s="118"/>
      <c r="E38" s="118"/>
      <c r="F38" s="117"/>
      <c r="G38" s="119"/>
      <c r="H38" s="117"/>
      <c r="I38" s="123"/>
    </row>
    <row r="39" spans="1:9" s="30" customFormat="1" x14ac:dyDescent="0.35">
      <c r="A39" s="116"/>
      <c r="B39" s="117"/>
      <c r="C39" s="116"/>
      <c r="D39" s="118"/>
      <c r="E39" s="118"/>
      <c r="F39" s="117"/>
      <c r="G39" s="119"/>
      <c r="H39" s="117"/>
      <c r="I39" s="123"/>
    </row>
    <row r="40" spans="1:9" s="30" customFormat="1" x14ac:dyDescent="0.35">
      <c r="A40" s="116"/>
      <c r="B40" s="117"/>
      <c r="C40" s="116"/>
      <c r="D40" s="118"/>
      <c r="E40" s="118"/>
      <c r="F40" s="117"/>
      <c r="G40" s="119"/>
      <c r="H40" s="117"/>
      <c r="I40" s="123"/>
    </row>
    <row r="41" spans="1:9" s="30" customFormat="1" x14ac:dyDescent="0.35">
      <c r="A41" s="116"/>
      <c r="B41" s="117"/>
      <c r="C41" s="116"/>
      <c r="D41" s="118"/>
      <c r="E41" s="118"/>
      <c r="F41" s="117"/>
      <c r="G41" s="119"/>
      <c r="H41" s="117"/>
      <c r="I41" s="123"/>
    </row>
    <row r="42" spans="1:9" s="30" customFormat="1" x14ac:dyDescent="0.35">
      <c r="A42" s="116"/>
      <c r="B42" s="117"/>
      <c r="C42" s="116"/>
      <c r="D42" s="118"/>
      <c r="E42" s="118"/>
      <c r="F42" s="117"/>
      <c r="G42" s="119"/>
      <c r="H42" s="117"/>
      <c r="I42" s="123"/>
    </row>
    <row r="43" spans="1:9" s="30" customFormat="1" x14ac:dyDescent="0.35">
      <c r="A43" s="116"/>
      <c r="B43" s="117"/>
      <c r="C43" s="116"/>
      <c r="D43" s="118"/>
      <c r="E43" s="118"/>
      <c r="F43" s="117"/>
      <c r="G43" s="119"/>
      <c r="H43" s="117"/>
      <c r="I43" s="123"/>
    </row>
    <row r="44" spans="1:9" s="30" customFormat="1" x14ac:dyDescent="0.35">
      <c r="A44" s="116"/>
      <c r="B44" s="117"/>
      <c r="C44" s="116"/>
      <c r="D44" s="118"/>
      <c r="E44" s="118"/>
      <c r="F44" s="117"/>
      <c r="G44" s="119"/>
      <c r="H44" s="117"/>
      <c r="I44" s="123"/>
    </row>
    <row r="45" spans="1:9" s="30" customFormat="1" x14ac:dyDescent="0.35">
      <c r="A45" s="116"/>
      <c r="B45" s="117"/>
      <c r="C45" s="116"/>
      <c r="D45" s="118"/>
      <c r="E45" s="118"/>
      <c r="F45" s="117"/>
      <c r="G45" s="119"/>
      <c r="H45" s="117"/>
      <c r="I45" s="123"/>
    </row>
    <row r="46" spans="1:9" s="30" customFormat="1" x14ac:dyDescent="0.35">
      <c r="A46" s="116"/>
      <c r="B46" s="117"/>
      <c r="C46" s="116"/>
      <c r="D46" s="118"/>
      <c r="E46" s="118"/>
      <c r="F46" s="117"/>
      <c r="G46" s="117"/>
      <c r="H46" s="117"/>
      <c r="I46" s="123"/>
    </row>
    <row r="47" spans="1:9" s="30" customFormat="1" x14ac:dyDescent="0.35">
      <c r="A47" s="116"/>
      <c r="B47" s="117"/>
      <c r="C47" s="116"/>
      <c r="D47" s="118"/>
      <c r="E47" s="118"/>
      <c r="F47" s="117"/>
      <c r="G47" s="117"/>
      <c r="H47" s="117"/>
      <c r="I47" s="123"/>
    </row>
    <row r="48" spans="1:9" s="30" customFormat="1" x14ac:dyDescent="0.35">
      <c r="A48" s="116"/>
      <c r="B48" s="117"/>
      <c r="C48" s="116"/>
      <c r="D48" s="118"/>
      <c r="E48" s="118"/>
      <c r="F48" s="117"/>
      <c r="G48" s="117"/>
      <c r="H48" s="117"/>
      <c r="I48" s="123"/>
    </row>
    <row r="49" spans="1:9" s="30" customFormat="1" x14ac:dyDescent="0.35">
      <c r="A49" s="116"/>
      <c r="B49" s="117"/>
      <c r="C49" s="116"/>
      <c r="D49" s="118"/>
      <c r="E49" s="118"/>
      <c r="F49" s="117"/>
      <c r="G49" s="117"/>
      <c r="H49" s="117"/>
      <c r="I49" s="123"/>
    </row>
    <row r="50" spans="1:9" s="30" customFormat="1" x14ac:dyDescent="0.35">
      <c r="A50" s="116"/>
      <c r="B50" s="117"/>
      <c r="C50" s="116"/>
      <c r="D50" s="118"/>
      <c r="E50" s="118"/>
      <c r="F50" s="117"/>
      <c r="G50" s="117"/>
      <c r="H50" s="117"/>
      <c r="I50" s="123"/>
    </row>
    <row r="51" spans="1:9" s="30" customFormat="1" x14ac:dyDescent="0.35">
      <c r="A51" s="116"/>
      <c r="B51" s="117"/>
      <c r="C51" s="116"/>
      <c r="D51" s="118"/>
      <c r="E51" s="118"/>
      <c r="F51" s="120"/>
      <c r="G51" s="119"/>
      <c r="H51" s="117"/>
      <c r="I51" s="123"/>
    </row>
    <row r="52" spans="1:9" s="30" customFormat="1" x14ac:dyDescent="0.35">
      <c r="A52" s="116"/>
      <c r="B52" s="117"/>
      <c r="C52" s="116"/>
      <c r="D52" s="118"/>
      <c r="E52" s="118"/>
      <c r="F52" s="120"/>
      <c r="G52" s="119"/>
      <c r="H52" s="117"/>
      <c r="I52" s="123"/>
    </row>
    <row r="53" spans="1:9" s="30" customFormat="1" x14ac:dyDescent="0.35">
      <c r="A53" s="116"/>
      <c r="B53" s="117"/>
      <c r="C53" s="116"/>
      <c r="D53" s="118"/>
      <c r="E53" s="118"/>
      <c r="F53" s="117"/>
      <c r="G53" s="117"/>
      <c r="H53" s="117"/>
      <c r="I53" s="123"/>
    </row>
    <row r="54" spans="1:9" s="30" customFormat="1" x14ac:dyDescent="0.35">
      <c r="A54" s="116"/>
      <c r="B54" s="117"/>
      <c r="C54" s="116"/>
      <c r="D54" s="118"/>
      <c r="E54" s="118"/>
      <c r="F54" s="117"/>
      <c r="G54" s="119"/>
      <c r="H54" s="117"/>
      <c r="I54" s="123"/>
    </row>
    <row r="55" spans="1:9" s="30" customFormat="1" x14ac:dyDescent="0.35">
      <c r="A55" s="116"/>
      <c r="B55" s="117"/>
      <c r="C55" s="116"/>
      <c r="D55" s="118"/>
      <c r="E55" s="118"/>
      <c r="F55" s="117"/>
      <c r="G55" s="119"/>
      <c r="H55" s="117"/>
      <c r="I55" s="123"/>
    </row>
    <row r="56" spans="1:9" s="30" customFormat="1" x14ac:dyDescent="0.35">
      <c r="A56" s="116"/>
      <c r="B56" s="117"/>
      <c r="C56" s="116"/>
      <c r="D56" s="118"/>
      <c r="E56" s="118"/>
      <c r="F56" s="117"/>
      <c r="G56" s="119"/>
      <c r="H56" s="117"/>
      <c r="I56" s="123"/>
    </row>
    <row r="57" spans="1:9" s="30" customFormat="1" x14ac:dyDescent="0.35">
      <c r="A57" s="116"/>
      <c r="B57" s="117"/>
      <c r="C57" s="116"/>
      <c r="D57" s="118"/>
      <c r="E57" s="118"/>
      <c r="F57" s="117"/>
      <c r="G57" s="119"/>
      <c r="H57" s="117"/>
      <c r="I57" s="123"/>
    </row>
    <row r="58" spans="1:9" s="30" customFormat="1" x14ac:dyDescent="0.35">
      <c r="A58" s="116"/>
      <c r="B58" s="117"/>
      <c r="C58" s="116"/>
      <c r="D58" s="118"/>
      <c r="E58" s="118"/>
      <c r="F58" s="117"/>
      <c r="G58" s="119"/>
      <c r="H58" s="117"/>
      <c r="I58" s="123"/>
    </row>
    <row r="59" spans="1:9" s="30" customFormat="1" x14ac:dyDescent="0.35">
      <c r="A59" s="116"/>
      <c r="B59" s="117"/>
      <c r="C59" s="116"/>
      <c r="D59" s="118"/>
      <c r="E59" s="118"/>
      <c r="F59" s="117"/>
      <c r="G59" s="119"/>
      <c r="H59" s="117"/>
      <c r="I59" s="123"/>
    </row>
    <row r="60" spans="1:9" s="30" customFormat="1" x14ac:dyDescent="0.35">
      <c r="A60" s="116"/>
      <c r="B60" s="117"/>
      <c r="C60" s="116"/>
      <c r="D60" s="118"/>
      <c r="E60" s="118"/>
      <c r="F60" s="117"/>
      <c r="G60" s="119"/>
      <c r="H60" s="117"/>
      <c r="I60" s="123"/>
    </row>
    <row r="61" spans="1:9" s="30" customFormat="1" x14ac:dyDescent="0.35">
      <c r="A61" s="116"/>
      <c r="B61" s="117"/>
      <c r="C61" s="116"/>
      <c r="D61" s="118"/>
      <c r="E61" s="118"/>
      <c r="F61" s="117"/>
      <c r="G61" s="119"/>
      <c r="H61" s="117"/>
      <c r="I61" s="123"/>
    </row>
    <row r="62" spans="1:9" s="30" customFormat="1" x14ac:dyDescent="0.35">
      <c r="A62" s="116"/>
      <c r="B62" s="117"/>
      <c r="C62" s="116"/>
      <c r="D62" s="118"/>
      <c r="E62" s="118"/>
      <c r="F62" s="117"/>
      <c r="G62" s="119"/>
      <c r="H62" s="117"/>
      <c r="I62" s="123"/>
    </row>
    <row r="63" spans="1:9" s="30" customFormat="1" x14ac:dyDescent="0.35">
      <c r="A63" s="116"/>
      <c r="B63" s="117"/>
      <c r="C63" s="116"/>
      <c r="D63" s="118"/>
      <c r="E63" s="118"/>
      <c r="F63" s="117"/>
      <c r="G63" s="119"/>
      <c r="H63" s="117"/>
      <c r="I63" s="123"/>
    </row>
    <row r="64" spans="1:9" s="30" customFormat="1" x14ac:dyDescent="0.35">
      <c r="A64" s="116"/>
      <c r="B64" s="117"/>
      <c r="C64" s="116"/>
      <c r="D64" s="118"/>
      <c r="E64" s="118"/>
      <c r="F64" s="117"/>
      <c r="G64" s="119"/>
      <c r="H64" s="117"/>
      <c r="I64" s="123"/>
    </row>
    <row r="65" spans="1:9" s="29" customFormat="1" x14ac:dyDescent="0.35">
      <c r="A65" s="116"/>
      <c r="B65" s="117"/>
      <c r="C65" s="116"/>
      <c r="D65" s="118"/>
      <c r="E65" s="118"/>
      <c r="F65" s="117"/>
      <c r="G65" s="119"/>
      <c r="H65" s="117"/>
      <c r="I65" s="124"/>
    </row>
    <row r="66" spans="1:9" s="30" customFormat="1" x14ac:dyDescent="0.35">
      <c r="A66" s="116"/>
      <c r="B66" s="117"/>
      <c r="C66" s="116"/>
      <c r="D66" s="118"/>
      <c r="E66" s="118"/>
      <c r="F66" s="117"/>
      <c r="G66" s="119"/>
      <c r="H66" s="117"/>
      <c r="I66" s="123"/>
    </row>
    <row r="67" spans="1:9" s="30" customFormat="1" x14ac:dyDescent="0.35">
      <c r="A67" s="116"/>
      <c r="B67" s="117"/>
      <c r="C67" s="116"/>
      <c r="D67" s="118"/>
      <c r="E67" s="118"/>
      <c r="F67" s="117"/>
      <c r="G67" s="119"/>
      <c r="H67" s="117"/>
      <c r="I67" s="123"/>
    </row>
    <row r="68" spans="1:9" s="30" customFormat="1" x14ac:dyDescent="0.35">
      <c r="A68" s="116"/>
      <c r="B68" s="117"/>
      <c r="C68" s="116"/>
      <c r="D68" s="118"/>
      <c r="E68" s="118"/>
      <c r="F68" s="117"/>
      <c r="G68" s="119"/>
      <c r="H68" s="117"/>
      <c r="I68" s="123"/>
    </row>
    <row r="69" spans="1:9" s="30" customFormat="1" x14ac:dyDescent="0.35">
      <c r="A69" s="116"/>
      <c r="B69" s="117"/>
      <c r="C69" s="116"/>
      <c r="D69" s="118"/>
      <c r="E69" s="118"/>
      <c r="F69" s="117"/>
      <c r="G69" s="119"/>
      <c r="H69" s="117"/>
      <c r="I69" s="123"/>
    </row>
    <row r="70" spans="1:9" s="30" customFormat="1" x14ac:dyDescent="0.35">
      <c r="A70" s="116"/>
      <c r="B70" s="117"/>
      <c r="C70" s="116"/>
      <c r="D70" s="118"/>
      <c r="E70" s="118"/>
      <c r="F70" s="117"/>
      <c r="G70" s="119"/>
      <c r="H70" s="117"/>
      <c r="I70" s="123"/>
    </row>
    <row r="71" spans="1:9" s="30" customFormat="1" x14ac:dyDescent="0.35">
      <c r="A71" s="116"/>
      <c r="B71" s="117"/>
      <c r="C71" s="116"/>
      <c r="D71" s="118"/>
      <c r="E71" s="118"/>
      <c r="F71" s="117"/>
      <c r="G71" s="119"/>
      <c r="H71" s="117"/>
      <c r="I71" s="123"/>
    </row>
    <row r="72" spans="1:9" s="30" customFormat="1" x14ac:dyDescent="0.35">
      <c r="A72" s="116"/>
      <c r="B72" s="117"/>
      <c r="C72" s="116"/>
      <c r="D72" s="118"/>
      <c r="E72" s="118"/>
      <c r="F72" s="117"/>
      <c r="G72" s="119"/>
      <c r="H72" s="117"/>
      <c r="I72" s="123"/>
    </row>
    <row r="73" spans="1:9" s="30" customFormat="1" x14ac:dyDescent="0.35">
      <c r="A73" s="116"/>
      <c r="B73" s="117"/>
      <c r="C73" s="116"/>
      <c r="D73" s="118"/>
      <c r="E73" s="118"/>
      <c r="F73" s="117"/>
      <c r="G73" s="119"/>
      <c r="H73" s="117"/>
      <c r="I73" s="123"/>
    </row>
    <row r="74" spans="1:9" s="30" customFormat="1" x14ac:dyDescent="0.35">
      <c r="A74" s="116"/>
      <c r="B74" s="117"/>
      <c r="C74" s="116"/>
      <c r="D74" s="118"/>
      <c r="E74" s="118"/>
      <c r="F74" s="117"/>
      <c r="G74" s="119"/>
      <c r="H74" s="117"/>
      <c r="I74" s="123"/>
    </row>
    <row r="75" spans="1:9" s="29" customFormat="1" x14ac:dyDescent="0.35">
      <c r="A75" s="116"/>
      <c r="B75" s="117"/>
      <c r="C75" s="116"/>
      <c r="D75" s="118"/>
      <c r="E75" s="118"/>
      <c r="F75" s="117"/>
      <c r="G75" s="119"/>
      <c r="H75" s="117"/>
      <c r="I75" s="124"/>
    </row>
    <row r="76" spans="1:9" s="30" customFormat="1" x14ac:dyDescent="0.35">
      <c r="A76" s="116"/>
      <c r="B76" s="117"/>
      <c r="C76" s="116"/>
      <c r="D76" s="118"/>
      <c r="E76" s="118"/>
      <c r="F76" s="117"/>
      <c r="G76" s="117"/>
      <c r="H76" s="117"/>
      <c r="I76" s="123"/>
    </row>
    <row r="77" spans="1:9" s="30" customFormat="1" x14ac:dyDescent="0.35">
      <c r="A77" s="2"/>
      <c r="B77" s="2"/>
      <c r="C77" s="44"/>
      <c r="D77" s="128"/>
      <c r="E77" s="9"/>
      <c r="F77" s="128"/>
      <c r="G77" s="43"/>
      <c r="H77" s="128"/>
      <c r="I77" s="51"/>
    </row>
    <row r="78" spans="1:9" s="30" customFormat="1" x14ac:dyDescent="0.35">
      <c r="A78" s="2"/>
      <c r="B78" s="2"/>
      <c r="C78" s="44"/>
      <c r="D78" s="2"/>
      <c r="E78" s="2"/>
      <c r="F78" s="69"/>
      <c r="G78" s="69"/>
      <c r="H78" s="51"/>
      <c r="I78" s="51"/>
    </row>
    <row r="79" spans="1:9" s="30" customFormat="1" x14ac:dyDescent="0.35">
      <c r="A79" s="2"/>
      <c r="B79" s="2"/>
      <c r="C79" s="44"/>
      <c r="D79" s="2"/>
      <c r="E79" s="9"/>
      <c r="F79" s="51"/>
      <c r="G79" s="43"/>
      <c r="H79" s="51"/>
      <c r="I79" s="51"/>
    </row>
    <row r="80" spans="1:9" s="30" customFormat="1" x14ac:dyDescent="0.35">
      <c r="A80" s="2"/>
      <c r="B80" s="2"/>
      <c r="C80" s="44"/>
      <c r="D80" s="2"/>
      <c r="E80" s="2"/>
      <c r="F80" s="51"/>
      <c r="G80" s="49"/>
      <c r="H80" s="51"/>
      <c r="I80" s="51"/>
    </row>
    <row r="81" spans="1:9" s="30" customFormat="1" x14ac:dyDescent="0.35">
      <c r="A81" s="2"/>
      <c r="B81" s="2"/>
      <c r="C81" s="44"/>
      <c r="D81" s="2"/>
      <c r="E81" s="2"/>
      <c r="F81" s="49"/>
      <c r="G81" s="49"/>
      <c r="H81" s="51"/>
      <c r="I81" s="51"/>
    </row>
    <row r="82" spans="1:9" s="30" customFormat="1" x14ac:dyDescent="0.35">
      <c r="A82" s="2"/>
      <c r="B82" s="2"/>
      <c r="C82" s="44"/>
      <c r="D82" s="2"/>
      <c r="E82" s="2"/>
      <c r="F82" s="51"/>
      <c r="G82" s="49"/>
      <c r="H82" s="51"/>
      <c r="I82" s="51"/>
    </row>
    <row r="83" spans="1:9" s="30" customFormat="1" x14ac:dyDescent="0.35">
      <c r="A83" s="2"/>
      <c r="B83" s="2"/>
      <c r="C83" s="44"/>
      <c r="D83" s="2"/>
      <c r="E83" s="9"/>
      <c r="F83" s="51"/>
      <c r="G83" s="43"/>
      <c r="H83" s="51"/>
      <c r="I83" s="51"/>
    </row>
    <row r="84" spans="1:9" s="30" customFormat="1" x14ac:dyDescent="0.35">
      <c r="A84" s="2"/>
      <c r="B84" s="2"/>
      <c r="C84" s="44"/>
      <c r="D84" s="2"/>
      <c r="E84" s="9"/>
      <c r="F84" s="51"/>
      <c r="G84" s="43"/>
      <c r="H84" s="51"/>
      <c r="I84" s="51"/>
    </row>
    <row r="85" spans="1:9" s="30" customFormat="1" x14ac:dyDescent="0.35">
      <c r="A85" s="2"/>
      <c r="B85" s="2"/>
      <c r="C85" s="44"/>
      <c r="D85" s="2"/>
      <c r="E85" s="9"/>
      <c r="F85" s="51"/>
      <c r="G85" s="43"/>
      <c r="H85" s="72"/>
      <c r="I85" s="51"/>
    </row>
    <row r="86" spans="1:9" s="30" customFormat="1" x14ac:dyDescent="0.35">
      <c r="A86" s="2"/>
      <c r="B86" s="2"/>
      <c r="C86" s="44"/>
      <c r="D86" s="2"/>
      <c r="E86" s="2"/>
      <c r="F86" s="69"/>
      <c r="G86" s="69"/>
      <c r="H86" s="51"/>
      <c r="I86" s="51"/>
    </row>
    <row r="87" spans="1:9" s="30" customFormat="1" x14ac:dyDescent="0.35">
      <c r="A87" s="2"/>
      <c r="B87" s="2"/>
      <c r="C87" s="44"/>
      <c r="D87" s="2"/>
      <c r="E87" s="2"/>
      <c r="F87" s="51"/>
      <c r="G87" s="66"/>
      <c r="H87" s="51"/>
      <c r="I87" s="51"/>
    </row>
    <row r="88" spans="1:9" s="30" customFormat="1" x14ac:dyDescent="0.35">
      <c r="A88" s="2"/>
      <c r="B88" s="2"/>
      <c r="C88" s="44"/>
      <c r="D88" s="9"/>
      <c r="E88" s="2"/>
      <c r="F88" s="51"/>
      <c r="G88" s="66"/>
      <c r="H88" s="51"/>
      <c r="I88" s="51"/>
    </row>
    <row r="89" spans="1:9" x14ac:dyDescent="0.35">
      <c r="A89" s="2"/>
      <c r="B89" s="2"/>
      <c r="C89" s="44"/>
      <c r="D89" s="2"/>
      <c r="E89" s="2"/>
      <c r="F89" s="69"/>
      <c r="G89" s="69"/>
      <c r="H89" s="2"/>
    </row>
    <row r="90" spans="1:9" x14ac:dyDescent="0.35">
      <c r="A90" s="2"/>
      <c r="B90" s="2"/>
      <c r="C90" s="44"/>
      <c r="D90" s="71"/>
      <c r="E90" s="9"/>
      <c r="F90" s="2"/>
      <c r="G90" s="43"/>
      <c r="H90" s="2"/>
    </row>
    <row r="91" spans="1:9" x14ac:dyDescent="0.35">
      <c r="A91" s="2"/>
      <c r="B91" s="2"/>
      <c r="C91" s="44"/>
      <c r="D91" s="71"/>
      <c r="E91" s="9"/>
      <c r="F91" s="2"/>
      <c r="G91" s="43"/>
      <c r="H91" s="2"/>
    </row>
    <row r="92" spans="1:9" x14ac:dyDescent="0.35">
      <c r="A92" s="2"/>
      <c r="B92" s="2"/>
      <c r="C92" s="44"/>
      <c r="D92" s="71"/>
      <c r="E92" s="9"/>
      <c r="F92" s="2"/>
      <c r="G92" s="43"/>
      <c r="H92" s="2"/>
    </row>
    <row r="93" spans="1:9" x14ac:dyDescent="0.35">
      <c r="A93" s="2"/>
      <c r="B93" s="2"/>
      <c r="C93" s="44"/>
      <c r="D93" s="71"/>
      <c r="E93" s="9"/>
      <c r="F93" s="2"/>
      <c r="G93" s="43"/>
      <c r="H93" s="2"/>
    </row>
    <row r="94" spans="1:9" x14ac:dyDescent="0.35">
      <c r="A94" s="2"/>
      <c r="B94" s="2"/>
      <c r="C94" s="44"/>
      <c r="D94" s="71"/>
      <c r="E94" s="9"/>
      <c r="F94" s="2"/>
      <c r="G94" s="43"/>
      <c r="H94" s="2"/>
    </row>
    <row r="95" spans="1:9" x14ac:dyDescent="0.35">
      <c r="A95" s="2"/>
      <c r="B95" s="2"/>
      <c r="C95" s="44"/>
      <c r="D95" s="2"/>
      <c r="E95" s="9"/>
      <c r="F95" s="2"/>
      <c r="G95" s="43"/>
      <c r="H95" s="2"/>
    </row>
    <row r="96" spans="1:9" x14ac:dyDescent="0.35">
      <c r="A96" s="2"/>
      <c r="B96" s="2"/>
      <c r="C96" s="44"/>
      <c r="D96" s="2"/>
      <c r="E96" s="9"/>
      <c r="F96" s="2"/>
      <c r="G96" s="43"/>
      <c r="H96" s="2"/>
    </row>
    <row r="97" spans="1:8" x14ac:dyDescent="0.35">
      <c r="A97" s="2"/>
      <c r="B97" s="2"/>
      <c r="C97" s="44"/>
      <c r="D97" s="2"/>
      <c r="E97" s="9"/>
      <c r="F97" s="68"/>
      <c r="G97" s="43"/>
      <c r="H97" s="2"/>
    </row>
    <row r="98" spans="1:8" x14ac:dyDescent="0.35">
      <c r="A98" s="2"/>
      <c r="B98" s="2"/>
      <c r="C98" s="44"/>
      <c r="D98" s="2"/>
      <c r="E98" s="9"/>
      <c r="F98" s="68"/>
      <c r="G98" s="43"/>
      <c r="H98" s="2"/>
    </row>
    <row r="99" spans="1:8" x14ac:dyDescent="0.35">
      <c r="A99" s="2"/>
      <c r="B99" s="2"/>
      <c r="C99" s="44"/>
      <c r="D99" s="2"/>
      <c r="E99" s="9"/>
      <c r="F99" s="68"/>
      <c r="G99" s="43"/>
      <c r="H99" s="2"/>
    </row>
    <row r="100" spans="1:8" x14ac:dyDescent="0.35">
      <c r="A100" s="2"/>
      <c r="B100" s="2"/>
      <c r="C100" s="44"/>
      <c r="D100" s="2"/>
      <c r="E100" s="9"/>
      <c r="F100" s="2"/>
      <c r="G100" s="43"/>
      <c r="H100" s="2"/>
    </row>
    <row r="101" spans="1:8" x14ac:dyDescent="0.35">
      <c r="A101" s="2"/>
      <c r="B101" s="2"/>
      <c r="C101" s="44"/>
      <c r="D101" s="2"/>
      <c r="E101" s="9"/>
      <c r="F101" s="2"/>
      <c r="G101" s="43"/>
      <c r="H101" s="2"/>
    </row>
    <row r="102" spans="1:8" x14ac:dyDescent="0.35">
      <c r="A102" s="2"/>
      <c r="B102" s="2"/>
      <c r="C102" s="44"/>
      <c r="D102" s="9"/>
      <c r="E102" s="2"/>
      <c r="F102" s="43"/>
      <c r="G102" s="43"/>
      <c r="H102" s="2"/>
    </row>
    <row r="103" spans="1:8" x14ac:dyDescent="0.35">
      <c r="A103" s="2"/>
      <c r="B103" s="2"/>
      <c r="C103" s="44"/>
      <c r="D103" s="2"/>
      <c r="E103" s="2"/>
      <c r="F103" s="69"/>
      <c r="G103" s="69"/>
      <c r="H103" s="2"/>
    </row>
    <row r="104" spans="1:8" x14ac:dyDescent="0.35">
      <c r="A104" s="2"/>
      <c r="B104" s="2"/>
      <c r="C104" s="44"/>
      <c r="D104" s="2"/>
      <c r="E104" s="2"/>
      <c r="F104" s="69"/>
      <c r="G104" s="69"/>
      <c r="H104" s="2"/>
    </row>
    <row r="105" spans="1:8" x14ac:dyDescent="0.35">
      <c r="A105" s="2"/>
      <c r="B105" s="2"/>
      <c r="C105" s="44"/>
      <c r="D105" s="2"/>
      <c r="E105" s="2"/>
      <c r="F105" s="69"/>
      <c r="G105" s="69"/>
      <c r="H105" s="2"/>
    </row>
    <row r="106" spans="1:8" x14ac:dyDescent="0.35">
      <c r="A106" s="2"/>
      <c r="B106" s="2"/>
      <c r="C106" s="44"/>
      <c r="D106" s="2"/>
      <c r="E106" s="2"/>
      <c r="F106" s="69"/>
      <c r="G106" s="69"/>
      <c r="H106" s="2"/>
    </row>
    <row r="107" spans="1:8" x14ac:dyDescent="0.35">
      <c r="A107" s="2"/>
      <c r="B107" s="2"/>
      <c r="C107" s="44"/>
      <c r="D107" s="2"/>
      <c r="E107" s="2"/>
      <c r="F107" s="69"/>
      <c r="G107" s="69"/>
      <c r="H107" s="2"/>
    </row>
    <row r="108" spans="1:8" x14ac:dyDescent="0.35">
      <c r="A108" s="2"/>
      <c r="B108" s="2"/>
      <c r="C108" s="44"/>
      <c r="D108" s="2"/>
      <c r="E108" s="2"/>
      <c r="F108" s="69"/>
      <c r="G108" s="69"/>
      <c r="H108" s="2"/>
    </row>
    <row r="109" spans="1:8" x14ac:dyDescent="0.35">
      <c r="A109" s="2"/>
      <c r="B109" s="2"/>
      <c r="C109" s="44"/>
      <c r="D109" s="2"/>
      <c r="E109" s="2"/>
      <c r="F109" s="69"/>
      <c r="G109" s="69"/>
      <c r="H109" s="2"/>
    </row>
    <row r="110" spans="1:8" x14ac:dyDescent="0.35">
      <c r="A110" s="2"/>
      <c r="B110" s="2"/>
      <c r="C110" s="44"/>
      <c r="D110" s="2"/>
      <c r="E110" s="2"/>
      <c r="F110" s="69"/>
      <c r="G110" s="69"/>
      <c r="H110" s="2"/>
    </row>
    <row r="111" spans="1:8" x14ac:dyDescent="0.35">
      <c r="A111" s="2"/>
      <c r="B111" s="2"/>
      <c r="C111" s="44"/>
      <c r="D111" s="9"/>
      <c r="E111" s="2"/>
      <c r="F111" s="2"/>
      <c r="G111" s="40"/>
      <c r="H111" s="2"/>
    </row>
    <row r="112" spans="1:8" x14ac:dyDescent="0.35">
      <c r="A112" s="2"/>
      <c r="B112" s="2"/>
      <c r="C112" s="44"/>
      <c r="D112" s="9"/>
      <c r="E112" s="2"/>
      <c r="F112" s="2"/>
      <c r="G112" s="40"/>
      <c r="H112" s="2"/>
    </row>
    <row r="113" spans="1:8" x14ac:dyDescent="0.35">
      <c r="A113" s="2"/>
      <c r="B113" s="2"/>
      <c r="C113" s="44"/>
      <c r="D113" s="9"/>
      <c r="E113" s="2"/>
      <c r="F113" s="2"/>
      <c r="G113" s="40"/>
      <c r="H113" s="2"/>
    </row>
    <row r="114" spans="1:8" x14ac:dyDescent="0.35">
      <c r="A114" s="2"/>
      <c r="B114" s="2"/>
      <c r="C114" s="44"/>
      <c r="D114" s="9"/>
      <c r="E114" s="2"/>
      <c r="F114" s="2"/>
      <c r="G114" s="40"/>
      <c r="H114" s="2"/>
    </row>
    <row r="115" spans="1:8" x14ac:dyDescent="0.35">
      <c r="A115" s="2"/>
      <c r="B115" s="2"/>
      <c r="C115" s="44"/>
      <c r="D115" s="9"/>
      <c r="E115" s="2"/>
      <c r="F115" s="2"/>
      <c r="G115" s="40"/>
      <c r="H115" s="2"/>
    </row>
    <row r="116" spans="1:8" x14ac:dyDescent="0.35">
      <c r="A116" s="2"/>
      <c r="B116" s="2"/>
      <c r="C116" s="44"/>
      <c r="D116" s="9"/>
      <c r="E116" s="2"/>
      <c r="F116" s="2"/>
      <c r="G116" s="40"/>
      <c r="H116" s="2"/>
    </row>
    <row r="117" spans="1:8" x14ac:dyDescent="0.35">
      <c r="A117" s="2"/>
      <c r="B117" s="2"/>
      <c r="C117" s="44"/>
      <c r="D117" s="9"/>
      <c r="E117" s="2"/>
      <c r="F117" s="2"/>
      <c r="G117" s="40"/>
      <c r="H117" s="2"/>
    </row>
    <row r="118" spans="1:8" x14ac:dyDescent="0.35">
      <c r="A118" s="2"/>
      <c r="B118" s="2"/>
      <c r="C118" s="44"/>
      <c r="D118" s="9"/>
      <c r="E118" s="2"/>
      <c r="F118" s="2"/>
      <c r="G118" s="40"/>
      <c r="H118" s="2"/>
    </row>
    <row r="119" spans="1:8" x14ac:dyDescent="0.35">
      <c r="A119" s="2"/>
      <c r="B119" s="2"/>
      <c r="C119" s="44"/>
      <c r="D119" s="2"/>
      <c r="E119" s="9"/>
      <c r="F119" s="2"/>
      <c r="G119" s="43"/>
      <c r="H119" s="2"/>
    </row>
    <row r="120" spans="1:8" x14ac:dyDescent="0.35">
      <c r="A120" s="2"/>
      <c r="B120" s="2"/>
      <c r="C120" s="44"/>
      <c r="D120" s="2"/>
      <c r="E120" s="9"/>
      <c r="F120" s="2"/>
      <c r="G120" s="43"/>
      <c r="H120" s="2"/>
    </row>
    <row r="121" spans="1:8" x14ac:dyDescent="0.35">
      <c r="A121" s="2"/>
      <c r="B121" s="2"/>
      <c r="C121" s="44"/>
      <c r="D121" s="9"/>
      <c r="E121" s="2"/>
      <c r="F121" s="2"/>
      <c r="G121" s="40"/>
      <c r="H121" s="2"/>
    </row>
    <row r="122" spans="1:8" x14ac:dyDescent="0.35">
      <c r="A122" s="2"/>
      <c r="B122" s="2"/>
      <c r="C122" s="44"/>
      <c r="D122" s="2"/>
      <c r="E122" s="2"/>
      <c r="F122" s="69"/>
      <c r="G122" s="69"/>
      <c r="H122" s="2"/>
    </row>
    <row r="123" spans="1:8" x14ac:dyDescent="0.35">
      <c r="A123" s="2"/>
      <c r="B123" s="2"/>
      <c r="C123" s="44"/>
      <c r="D123" s="2"/>
      <c r="E123" s="2"/>
      <c r="F123" s="69"/>
      <c r="G123" s="69"/>
      <c r="H123" s="2"/>
    </row>
    <row r="124" spans="1:8" x14ac:dyDescent="0.35">
      <c r="A124" s="2"/>
      <c r="B124" s="2"/>
      <c r="C124" s="44"/>
      <c r="D124" s="2"/>
      <c r="E124" s="2"/>
      <c r="F124" s="69"/>
      <c r="G124" s="69"/>
      <c r="H124" s="2"/>
    </row>
    <row r="125" spans="1:8" x14ac:dyDescent="0.35">
      <c r="A125" s="2"/>
      <c r="B125" s="2"/>
      <c r="C125" s="44"/>
      <c r="D125" s="9"/>
      <c r="E125" s="2"/>
      <c r="F125" s="2"/>
      <c r="G125" s="50"/>
      <c r="H125" s="2"/>
    </row>
    <row r="126" spans="1:8" x14ac:dyDescent="0.35">
      <c r="A126" s="2"/>
      <c r="B126" s="2"/>
      <c r="C126" s="44"/>
      <c r="D126" s="9"/>
      <c r="E126" s="2"/>
      <c r="F126" s="2"/>
      <c r="G126" s="50"/>
      <c r="H126" s="2"/>
    </row>
    <row r="127" spans="1:8" x14ac:dyDescent="0.35">
      <c r="A127" s="2"/>
      <c r="B127" s="2"/>
      <c r="C127" s="44"/>
      <c r="D127" s="9"/>
      <c r="E127" s="2"/>
      <c r="F127" s="2"/>
      <c r="G127" s="50"/>
      <c r="H127" s="2"/>
    </row>
    <row r="128" spans="1:8" x14ac:dyDescent="0.35">
      <c r="A128" s="2"/>
      <c r="B128" s="2"/>
      <c r="C128" s="44"/>
      <c r="D128" s="2"/>
      <c r="E128" s="2"/>
      <c r="F128" s="69"/>
      <c r="G128" s="69"/>
      <c r="H128" s="2"/>
    </row>
    <row r="129" spans="1:8" x14ac:dyDescent="0.35">
      <c r="A129" s="2"/>
      <c r="B129" s="2"/>
      <c r="C129" s="44"/>
      <c r="D129" s="2"/>
      <c r="E129" s="2"/>
      <c r="F129" s="69"/>
      <c r="G129" s="69"/>
      <c r="H129" s="2"/>
    </row>
    <row r="130" spans="1:8" x14ac:dyDescent="0.35">
      <c r="A130" s="2"/>
      <c r="B130" s="2"/>
      <c r="C130" s="44"/>
      <c r="D130" s="2"/>
      <c r="E130" s="2"/>
      <c r="F130" s="69"/>
      <c r="G130" s="69"/>
      <c r="H130" s="2"/>
    </row>
    <row r="131" spans="1:8" x14ac:dyDescent="0.35">
      <c r="A131" s="2"/>
      <c r="B131" s="2"/>
      <c r="C131" s="44"/>
      <c r="D131" s="2"/>
      <c r="E131" s="2"/>
      <c r="F131" s="69"/>
      <c r="G131" s="69"/>
      <c r="H131" s="2"/>
    </row>
    <row r="132" spans="1:8" x14ac:dyDescent="0.35">
      <c r="A132" s="2"/>
      <c r="B132" s="2"/>
      <c r="C132" s="44"/>
      <c r="D132" s="2"/>
      <c r="E132" s="2"/>
      <c r="F132" s="69"/>
      <c r="G132" s="69"/>
      <c r="H132" s="2"/>
    </row>
    <row r="133" spans="1:8" x14ac:dyDescent="0.35">
      <c r="A133" s="2"/>
      <c r="B133" s="2"/>
      <c r="C133" s="44"/>
      <c r="D133" s="2"/>
      <c r="E133" s="2"/>
      <c r="F133" s="69"/>
      <c r="G133" s="69"/>
      <c r="H133" s="2"/>
    </row>
    <row r="134" spans="1:8" x14ac:dyDescent="0.35">
      <c r="A134" s="2"/>
      <c r="B134" s="2"/>
      <c r="C134" s="44"/>
      <c r="D134" s="2"/>
      <c r="E134" s="2"/>
      <c r="F134" s="69"/>
      <c r="G134" s="69"/>
      <c r="H134" s="2"/>
    </row>
    <row r="135" spans="1:8" x14ac:dyDescent="0.35">
      <c r="A135" s="2"/>
      <c r="B135" s="2"/>
      <c r="C135" s="44"/>
      <c r="D135" s="9"/>
      <c r="E135" s="2"/>
      <c r="F135" s="2"/>
      <c r="G135" s="50"/>
      <c r="H135" s="2"/>
    </row>
    <row r="136" spans="1:8" x14ac:dyDescent="0.35">
      <c r="A136" s="2"/>
      <c r="B136" s="2"/>
      <c r="C136" s="44"/>
      <c r="D136" s="9"/>
      <c r="E136" s="2"/>
      <c r="F136" s="2"/>
      <c r="G136" s="50"/>
      <c r="H136" s="2"/>
    </row>
    <row r="137" spans="1:8" x14ac:dyDescent="0.35">
      <c r="A137" s="2"/>
      <c r="B137" s="2"/>
      <c r="C137" s="44"/>
      <c r="D137" s="9"/>
      <c r="E137" s="2"/>
      <c r="F137" s="2"/>
      <c r="G137" s="50"/>
      <c r="H137" s="2"/>
    </row>
    <row r="138" spans="1:8" x14ac:dyDescent="0.35">
      <c r="A138" s="2"/>
      <c r="B138" s="2"/>
      <c r="C138" s="44"/>
      <c r="D138" s="9"/>
      <c r="E138" s="2"/>
      <c r="F138" s="2"/>
      <c r="G138" s="67"/>
      <c r="H138" s="2"/>
    </row>
    <row r="139" spans="1:8" x14ac:dyDescent="0.35">
      <c r="A139" s="2"/>
      <c r="B139" s="2"/>
      <c r="C139" s="44"/>
      <c r="D139" s="9"/>
      <c r="E139" s="2"/>
      <c r="F139" s="2"/>
      <c r="G139" s="67"/>
      <c r="H139" s="2"/>
    </row>
    <row r="140" spans="1:8" x14ac:dyDescent="0.35">
      <c r="A140" s="2"/>
      <c r="B140" s="2"/>
      <c r="C140" s="44"/>
      <c r="D140" s="9"/>
      <c r="E140" s="2"/>
      <c r="F140" s="2"/>
      <c r="G140" s="67"/>
      <c r="H140" s="2"/>
    </row>
    <row r="141" spans="1:8" x14ac:dyDescent="0.35">
      <c r="A141" s="2"/>
      <c r="B141" s="2"/>
      <c r="C141" s="44"/>
      <c r="D141" s="2"/>
      <c r="E141" s="9"/>
      <c r="F141" s="68"/>
      <c r="G141" s="43"/>
      <c r="H141" s="2"/>
    </row>
    <row r="142" spans="1:8" x14ac:dyDescent="0.35">
      <c r="A142" s="2"/>
      <c r="B142" s="2"/>
      <c r="C142" s="44"/>
      <c r="D142" s="2"/>
      <c r="E142" s="2"/>
      <c r="F142" s="48"/>
      <c r="G142" s="46"/>
      <c r="H142" s="2"/>
    </row>
    <row r="143" spans="1:8" x14ac:dyDescent="0.35">
      <c r="A143" s="2"/>
      <c r="B143" s="2"/>
      <c r="C143" s="44"/>
      <c r="D143" s="2"/>
      <c r="E143" s="9"/>
      <c r="F143" s="66"/>
      <c r="G143" s="43"/>
      <c r="H143" s="2"/>
    </row>
    <row r="144" spans="1:8" x14ac:dyDescent="0.35">
      <c r="A144" s="2"/>
      <c r="B144" s="2"/>
      <c r="C144" s="44"/>
      <c r="D144" s="2"/>
      <c r="E144" s="9"/>
      <c r="F144" s="68"/>
      <c r="G144" s="43"/>
      <c r="H144" s="2"/>
    </row>
    <row r="145" spans="1:9" x14ac:dyDescent="0.35">
      <c r="A145" s="2"/>
      <c r="B145" s="2"/>
      <c r="C145" s="44"/>
      <c r="D145" s="2"/>
      <c r="E145" s="9"/>
      <c r="F145" s="2"/>
      <c r="G145" s="43"/>
      <c r="H145" s="2"/>
    </row>
    <row r="146" spans="1:9" s="3" customFormat="1" x14ac:dyDescent="0.35">
      <c r="A146" s="43"/>
      <c r="B146" s="43"/>
      <c r="C146" s="64"/>
      <c r="D146" s="43"/>
      <c r="E146" s="65"/>
      <c r="F146" s="63"/>
      <c r="G146" s="43"/>
      <c r="H146" s="43"/>
      <c r="I146" s="43"/>
    </row>
    <row r="147" spans="1:9" x14ac:dyDescent="0.35">
      <c r="A147" s="2"/>
      <c r="B147" s="2"/>
      <c r="C147" s="44"/>
      <c r="D147" s="2"/>
      <c r="E147" s="9"/>
      <c r="F147" s="2"/>
      <c r="G147" s="43"/>
      <c r="H147" s="2"/>
    </row>
    <row r="148" spans="1:9" x14ac:dyDescent="0.35">
      <c r="A148" s="2"/>
      <c r="B148" s="44"/>
      <c r="C148" s="44"/>
      <c r="D148" s="2"/>
      <c r="E148" s="9"/>
      <c r="F148" s="2"/>
      <c r="G148" s="43"/>
      <c r="H148" s="2"/>
    </row>
    <row r="149" spans="1:9" x14ac:dyDescent="0.35">
      <c r="A149" s="2"/>
      <c r="B149" s="2"/>
      <c r="C149" s="44"/>
      <c r="D149" s="2"/>
      <c r="E149" s="9"/>
      <c r="F149" s="2"/>
      <c r="G149" s="43"/>
      <c r="H149" s="2"/>
    </row>
    <row r="150" spans="1:9" x14ac:dyDescent="0.35">
      <c r="A150" s="2"/>
      <c r="B150" s="2"/>
      <c r="C150" s="44"/>
      <c r="D150" s="2"/>
      <c r="E150" s="9"/>
      <c r="F150" s="2"/>
      <c r="G150" s="43"/>
      <c r="H150" s="2"/>
    </row>
    <row r="151" spans="1:9" s="3" customFormat="1" x14ac:dyDescent="0.35">
      <c r="A151" s="43"/>
      <c r="B151" s="63"/>
      <c r="C151" s="64"/>
      <c r="D151" s="43"/>
      <c r="E151" s="65"/>
      <c r="F151" s="43"/>
      <c r="G151" s="43"/>
      <c r="H151" s="43"/>
      <c r="I151" s="43"/>
    </row>
    <row r="152" spans="1:9" x14ac:dyDescent="0.35">
      <c r="A152" s="2"/>
      <c r="B152" s="2"/>
      <c r="C152" s="44"/>
      <c r="D152" s="9"/>
      <c r="E152" s="43"/>
      <c r="F152" s="43"/>
      <c r="G152" s="43"/>
      <c r="H152" s="43"/>
    </row>
    <row r="153" spans="1:9" s="3" customFormat="1" x14ac:dyDescent="0.35">
      <c r="A153" s="43"/>
      <c r="B153" s="43"/>
      <c r="C153" s="64"/>
      <c r="D153" s="43"/>
      <c r="E153" s="65"/>
      <c r="F153" s="63"/>
      <c r="G153" s="43"/>
      <c r="H153" s="43"/>
      <c r="I153" s="43"/>
    </row>
    <row r="154" spans="1:9" x14ac:dyDescent="0.35">
      <c r="A154" s="2"/>
      <c r="B154" s="2"/>
      <c r="C154" s="44"/>
      <c r="D154" s="9"/>
      <c r="E154" s="2"/>
      <c r="F154" s="2"/>
      <c r="G154" s="40"/>
      <c r="H154" s="2"/>
    </row>
    <row r="155" spans="1:9" x14ac:dyDescent="0.35">
      <c r="A155" s="2"/>
      <c r="B155" s="2"/>
      <c r="C155" s="44"/>
      <c r="D155" s="2"/>
      <c r="E155" s="2"/>
      <c r="F155" s="69"/>
      <c r="G155" s="69"/>
      <c r="H155" s="2"/>
    </row>
    <row r="156" spans="1:9" x14ac:dyDescent="0.35">
      <c r="A156" s="2"/>
      <c r="B156" s="2"/>
      <c r="C156" s="44"/>
      <c r="D156" s="2"/>
      <c r="E156" s="2"/>
      <c r="F156" s="69"/>
      <c r="G156" s="69"/>
      <c r="H156" s="2"/>
    </row>
    <row r="157" spans="1:9" x14ac:dyDescent="0.35">
      <c r="A157" s="2"/>
      <c r="B157" s="2"/>
      <c r="C157" s="44"/>
      <c r="D157" s="2"/>
      <c r="E157" s="2"/>
      <c r="F157" s="2"/>
      <c r="G157" s="2"/>
      <c r="H157" s="2"/>
    </row>
    <row r="158" spans="1:9" x14ac:dyDescent="0.35">
      <c r="A158" s="2"/>
      <c r="B158" s="2"/>
      <c r="C158" s="44"/>
      <c r="D158" s="2"/>
      <c r="E158" s="9"/>
      <c r="F158" s="2"/>
      <c r="G158" s="43"/>
      <c r="H158" s="2"/>
    </row>
    <row r="159" spans="1:9" x14ac:dyDescent="0.35">
      <c r="A159" s="2"/>
      <c r="B159" s="2"/>
      <c r="C159" s="44"/>
      <c r="D159" s="2"/>
      <c r="E159" s="9"/>
      <c r="F159" s="2"/>
      <c r="G159" s="43"/>
      <c r="H159" s="2"/>
    </row>
    <row r="160" spans="1:9" x14ac:dyDescent="0.35">
      <c r="A160" s="2"/>
      <c r="B160" s="2"/>
      <c r="C160" s="44"/>
      <c r="D160" s="2"/>
      <c r="E160" s="9"/>
      <c r="F160" s="2"/>
      <c r="G160" s="43"/>
      <c r="H160" s="2"/>
    </row>
    <row r="161" spans="1:8" x14ac:dyDescent="0.35">
      <c r="A161" s="2"/>
      <c r="B161" s="2"/>
      <c r="C161" s="44"/>
      <c r="D161" s="2"/>
      <c r="E161" s="9"/>
      <c r="F161" s="2"/>
      <c r="G161" s="43"/>
      <c r="H161" s="2"/>
    </row>
    <row r="162" spans="1:8" x14ac:dyDescent="0.35">
      <c r="A162" s="2"/>
      <c r="B162" s="2"/>
      <c r="C162" s="44"/>
      <c r="D162" s="9"/>
      <c r="E162" s="2"/>
      <c r="F162" s="2"/>
      <c r="G162" s="40"/>
      <c r="H162" s="2"/>
    </row>
    <row r="163" spans="1:8" x14ac:dyDescent="0.35">
      <c r="A163" s="2"/>
      <c r="B163" s="2"/>
      <c r="C163" s="44"/>
      <c r="D163" s="2"/>
      <c r="E163" s="2"/>
      <c r="F163" s="69"/>
      <c r="G163" s="69"/>
      <c r="H163" s="2"/>
    </row>
    <row r="164" spans="1:8" x14ac:dyDescent="0.35">
      <c r="A164" s="2"/>
      <c r="B164" s="2"/>
      <c r="C164" s="44"/>
      <c r="D164" s="2"/>
      <c r="E164" s="2"/>
      <c r="F164" s="69"/>
      <c r="G164" s="69"/>
      <c r="H164" s="2"/>
    </row>
    <row r="165" spans="1:8" x14ac:dyDescent="0.35">
      <c r="A165" s="2"/>
      <c r="B165" s="2"/>
      <c r="C165" s="44"/>
      <c r="D165" s="9"/>
      <c r="E165" s="2"/>
      <c r="F165" s="2"/>
      <c r="G165" s="40"/>
      <c r="H165" s="2"/>
    </row>
    <row r="166" spans="1:8" x14ac:dyDescent="0.35">
      <c r="A166" s="2"/>
      <c r="B166" s="2"/>
      <c r="C166" s="44"/>
      <c r="D166" s="2"/>
      <c r="E166" s="2"/>
      <c r="F166" s="69"/>
      <c r="G166" s="69"/>
      <c r="H166" s="2"/>
    </row>
    <row r="167" spans="1:8" x14ac:dyDescent="0.35">
      <c r="A167" s="2"/>
      <c r="B167" s="2"/>
      <c r="C167" s="44"/>
      <c r="D167" s="9"/>
      <c r="E167" s="2"/>
      <c r="F167" s="2"/>
      <c r="G167" s="66"/>
      <c r="H167" s="2"/>
    </row>
    <row r="168" spans="1:8" x14ac:dyDescent="0.35">
      <c r="A168" s="2"/>
      <c r="B168" s="2"/>
      <c r="C168" s="44"/>
      <c r="D168" s="2"/>
      <c r="E168" s="2"/>
      <c r="F168" s="69"/>
      <c r="G168" s="69"/>
      <c r="H168" s="2"/>
    </row>
    <row r="169" spans="1:8" x14ac:dyDescent="0.35">
      <c r="A169" s="2"/>
      <c r="B169" s="2"/>
      <c r="C169" s="44"/>
      <c r="D169" s="9"/>
      <c r="E169" s="2"/>
      <c r="F169" s="2"/>
      <c r="G169" s="40"/>
      <c r="H169" s="2"/>
    </row>
    <row r="170" spans="1:8" x14ac:dyDescent="0.35">
      <c r="A170" s="2"/>
      <c r="B170" s="2"/>
      <c r="C170" s="44"/>
      <c r="D170" s="9"/>
      <c r="E170" s="2"/>
      <c r="F170" s="2"/>
      <c r="G170" s="45"/>
      <c r="H170" s="2"/>
    </row>
    <row r="171" spans="1:8" x14ac:dyDescent="0.35">
      <c r="A171" s="2"/>
      <c r="B171" s="2"/>
      <c r="C171" s="44"/>
      <c r="D171" s="2"/>
      <c r="E171" s="9"/>
      <c r="F171" s="68"/>
      <c r="G171" s="43"/>
      <c r="H171" s="2"/>
    </row>
    <row r="172" spans="1:8" x14ac:dyDescent="0.35">
      <c r="A172" s="2"/>
      <c r="B172" s="2"/>
      <c r="C172" s="44"/>
      <c r="D172" s="2"/>
      <c r="E172" s="9"/>
      <c r="F172" s="2"/>
      <c r="G172" s="43"/>
      <c r="H172" s="2"/>
    </row>
    <row r="173" spans="1:8" x14ac:dyDescent="0.35">
      <c r="A173" s="2"/>
      <c r="B173" s="2"/>
      <c r="C173" s="44"/>
      <c r="D173" s="2"/>
      <c r="E173" s="9"/>
      <c r="F173" s="2"/>
      <c r="G173" s="43"/>
      <c r="H173" s="2"/>
    </row>
    <row r="174" spans="1:8" x14ac:dyDescent="0.35">
      <c r="A174" s="2"/>
      <c r="B174" s="2"/>
      <c r="C174" s="44"/>
      <c r="D174" s="2"/>
      <c r="E174" s="9"/>
      <c r="F174" s="2"/>
      <c r="G174" s="43"/>
      <c r="H174" s="2"/>
    </row>
    <row r="175" spans="1:8" x14ac:dyDescent="0.35">
      <c r="A175" s="2"/>
      <c r="B175" s="2"/>
      <c r="C175" s="44"/>
      <c r="D175" s="2"/>
      <c r="E175" s="9"/>
      <c r="F175" s="2"/>
      <c r="G175" s="43"/>
      <c r="H175" s="2"/>
    </row>
    <row r="176" spans="1:8" x14ac:dyDescent="0.35">
      <c r="A176" s="2"/>
      <c r="B176" s="2"/>
      <c r="C176" s="44"/>
      <c r="D176" s="2"/>
      <c r="E176" s="9"/>
      <c r="F176" s="2"/>
      <c r="G176" s="43"/>
      <c r="H176" s="2"/>
    </row>
    <row r="177" spans="1:8" x14ac:dyDescent="0.35">
      <c r="A177" s="2"/>
      <c r="B177" s="2"/>
      <c r="C177" s="44"/>
      <c r="D177" s="2"/>
      <c r="E177" s="9"/>
      <c r="F177" s="2"/>
      <c r="G177" s="43"/>
      <c r="H177" s="2"/>
    </row>
    <row r="178" spans="1:8" x14ac:dyDescent="0.35">
      <c r="A178" s="2"/>
      <c r="B178" s="2"/>
      <c r="C178" s="44"/>
      <c r="D178" s="2"/>
      <c r="E178" s="2"/>
      <c r="F178" s="49"/>
      <c r="G178" s="49"/>
      <c r="H178" s="2"/>
    </row>
    <row r="179" spans="1:8" x14ac:dyDescent="0.35">
      <c r="A179" s="2"/>
      <c r="B179" s="2"/>
      <c r="C179" s="44"/>
      <c r="D179" s="2"/>
      <c r="E179" s="2"/>
      <c r="F179" s="69"/>
      <c r="G179" s="69"/>
      <c r="H179" s="2"/>
    </row>
    <row r="180" spans="1:8" x14ac:dyDescent="0.35">
      <c r="A180" s="2"/>
      <c r="B180" s="2"/>
      <c r="C180" s="44"/>
      <c r="D180" s="2"/>
      <c r="E180" s="2"/>
      <c r="F180" s="69"/>
      <c r="G180" s="69"/>
      <c r="H180" s="2"/>
    </row>
    <row r="181" spans="1:8" x14ac:dyDescent="0.35">
      <c r="A181" s="2"/>
      <c r="B181" s="2"/>
      <c r="C181" s="44"/>
      <c r="D181" s="2"/>
      <c r="E181" s="2"/>
      <c r="F181" s="69"/>
      <c r="G181" s="69"/>
      <c r="H181" s="2"/>
    </row>
    <row r="182" spans="1:8" x14ac:dyDescent="0.35">
      <c r="A182" s="2"/>
      <c r="B182" s="2"/>
      <c r="C182" s="44"/>
      <c r="D182" s="2"/>
      <c r="E182" s="2"/>
      <c r="F182" s="69"/>
      <c r="G182" s="69"/>
      <c r="H182" s="2"/>
    </row>
    <row r="183" spans="1:8" x14ac:dyDescent="0.35">
      <c r="A183" s="2"/>
      <c r="B183" s="2"/>
      <c r="C183" s="44"/>
      <c r="D183" s="2"/>
      <c r="E183" s="2"/>
      <c r="F183" s="69"/>
      <c r="G183" s="69"/>
      <c r="H183" s="2"/>
    </row>
    <row r="184" spans="1:8" x14ac:dyDescent="0.35">
      <c r="A184" s="2"/>
      <c r="B184" s="2"/>
      <c r="C184" s="44"/>
      <c r="D184" s="2"/>
      <c r="E184" s="2"/>
      <c r="F184" s="69"/>
      <c r="G184" s="69"/>
      <c r="H184" s="2"/>
    </row>
    <row r="185" spans="1:8" x14ac:dyDescent="0.35">
      <c r="A185" s="2"/>
      <c r="B185" s="2"/>
      <c r="C185" s="44"/>
      <c r="D185" s="2"/>
      <c r="E185" s="2"/>
      <c r="F185" s="2"/>
      <c r="G185" s="66"/>
      <c r="H185" s="2"/>
    </row>
    <row r="186" spans="1:8" x14ac:dyDescent="0.35">
      <c r="A186" s="2"/>
      <c r="B186" s="2"/>
      <c r="C186" s="44"/>
      <c r="D186" s="9"/>
      <c r="E186" s="2"/>
      <c r="F186" s="2"/>
      <c r="G186" s="66"/>
      <c r="H186" s="2"/>
    </row>
    <row r="187" spans="1:8" x14ac:dyDescent="0.35">
      <c r="A187" s="2"/>
      <c r="B187" s="2"/>
      <c r="C187" s="44"/>
      <c r="D187" s="2"/>
      <c r="E187" s="2"/>
      <c r="F187" s="2"/>
      <c r="G187" s="66"/>
      <c r="H187" s="2"/>
    </row>
    <row r="188" spans="1:8" x14ac:dyDescent="0.35">
      <c r="A188" s="2"/>
      <c r="B188" s="2"/>
      <c r="C188" s="44"/>
      <c r="D188" s="2"/>
      <c r="E188" s="2"/>
      <c r="F188" s="2"/>
      <c r="G188" s="66"/>
      <c r="H188" s="2"/>
    </row>
    <row r="189" spans="1:8" x14ac:dyDescent="0.35">
      <c r="A189" s="2"/>
      <c r="B189" s="2"/>
      <c r="C189" s="44"/>
      <c r="D189" s="2"/>
      <c r="E189" s="2"/>
      <c r="F189" s="2"/>
      <c r="G189" s="66"/>
      <c r="H189" s="2"/>
    </row>
    <row r="190" spans="1:8" x14ac:dyDescent="0.35">
      <c r="A190" s="2"/>
      <c r="B190" s="2"/>
      <c r="C190" s="44"/>
      <c r="D190" s="9"/>
      <c r="E190" s="2"/>
      <c r="F190" s="2"/>
      <c r="G190" s="66"/>
      <c r="H190" s="2"/>
    </row>
    <row r="191" spans="1:8" x14ac:dyDescent="0.35">
      <c r="A191" s="2"/>
      <c r="B191" s="2"/>
      <c r="C191" s="44"/>
      <c r="D191" s="2"/>
      <c r="E191" s="2"/>
      <c r="F191" s="2"/>
      <c r="G191" s="66"/>
      <c r="H191" s="2"/>
    </row>
    <row r="192" spans="1:8" x14ac:dyDescent="0.35">
      <c r="A192" s="2"/>
      <c r="B192" s="2"/>
      <c r="C192" s="44"/>
      <c r="D192" s="2"/>
      <c r="E192" s="2"/>
      <c r="F192" s="2"/>
      <c r="G192" s="66"/>
      <c r="H192" s="2"/>
    </row>
    <row r="193" spans="1:12" x14ac:dyDescent="0.35">
      <c r="A193" s="2"/>
      <c r="B193" s="2"/>
      <c r="C193" s="44"/>
      <c r="D193" s="2"/>
      <c r="E193" s="2"/>
      <c r="F193" s="69"/>
      <c r="G193" s="69"/>
      <c r="H193" s="2"/>
    </row>
    <row r="194" spans="1:12" x14ac:dyDescent="0.35">
      <c r="A194" s="2"/>
      <c r="B194" s="2"/>
      <c r="C194" s="44"/>
      <c r="D194" s="2"/>
      <c r="E194" s="2"/>
      <c r="F194" s="69"/>
      <c r="G194" s="69"/>
      <c r="H194" s="2"/>
    </row>
    <row r="195" spans="1:12" x14ac:dyDescent="0.35">
      <c r="A195" s="74"/>
      <c r="B195" s="74"/>
      <c r="C195" s="75"/>
      <c r="D195" s="74"/>
      <c r="E195" s="8"/>
      <c r="F195" s="74"/>
      <c r="G195" s="76"/>
      <c r="H195" s="74"/>
    </row>
    <row r="196" spans="1:12" x14ac:dyDescent="0.35">
      <c r="A196" s="2"/>
      <c r="B196" s="2"/>
      <c r="C196" s="44"/>
      <c r="D196" s="2"/>
      <c r="E196" s="2"/>
      <c r="F196" s="69"/>
      <c r="G196" s="69"/>
      <c r="H196" s="2"/>
    </row>
    <row r="197" spans="1:12" x14ac:dyDescent="0.35">
      <c r="A197" s="2"/>
      <c r="B197" s="2"/>
      <c r="C197" s="44"/>
      <c r="D197" s="9"/>
      <c r="E197" s="2"/>
      <c r="F197" s="2"/>
      <c r="G197" s="40"/>
      <c r="H197" s="2"/>
    </row>
    <row r="198" spans="1:12" x14ac:dyDescent="0.35">
      <c r="A198" s="2"/>
      <c r="B198" s="2"/>
      <c r="C198" s="44"/>
      <c r="D198" s="2"/>
      <c r="E198" s="2"/>
      <c r="F198" s="2"/>
      <c r="G198" s="66"/>
      <c r="H198" s="2"/>
    </row>
    <row r="199" spans="1:12" x14ac:dyDescent="0.35">
      <c r="A199" s="2"/>
      <c r="B199" s="2"/>
      <c r="C199" s="44"/>
      <c r="D199" s="2"/>
      <c r="E199" s="2"/>
      <c r="F199" s="2"/>
      <c r="G199" s="66"/>
      <c r="H199" s="2"/>
    </row>
    <row r="200" spans="1:12" x14ac:dyDescent="0.35">
      <c r="A200" s="2"/>
      <c r="B200" s="2"/>
      <c r="C200" s="44"/>
      <c r="D200" s="9"/>
      <c r="E200" s="2"/>
      <c r="F200" s="2"/>
      <c r="G200" s="66"/>
      <c r="H200" s="2"/>
    </row>
    <row r="201" spans="1:12" x14ac:dyDescent="0.35">
      <c r="A201" s="2"/>
      <c r="B201" s="2"/>
      <c r="C201" s="44"/>
      <c r="D201" s="2"/>
      <c r="E201" s="2"/>
      <c r="F201" s="69"/>
      <c r="G201" s="69"/>
      <c r="H201" s="2"/>
    </row>
    <row r="202" spans="1:12" x14ac:dyDescent="0.35">
      <c r="A202" s="2"/>
      <c r="B202" s="2"/>
      <c r="C202" s="44"/>
      <c r="D202" s="2"/>
      <c r="E202" s="2"/>
      <c r="F202" s="69"/>
      <c r="G202" s="69"/>
      <c r="H202" s="2"/>
    </row>
    <row r="203" spans="1:12" x14ac:dyDescent="0.35">
      <c r="A203" s="2"/>
      <c r="B203" s="2"/>
      <c r="C203" s="44"/>
      <c r="D203" s="2"/>
      <c r="E203" s="2"/>
      <c r="F203" s="69"/>
      <c r="G203" s="69"/>
      <c r="H203" s="2"/>
    </row>
    <row r="204" spans="1:12" x14ac:dyDescent="0.35">
      <c r="A204" s="2"/>
      <c r="B204" s="2"/>
      <c r="C204" s="44"/>
      <c r="D204" s="2"/>
      <c r="E204" s="2"/>
      <c r="F204" s="69"/>
      <c r="G204" s="69"/>
      <c r="H204" s="2"/>
    </row>
    <row r="205" spans="1:12" x14ac:dyDescent="0.35">
      <c r="A205" s="2"/>
      <c r="B205" s="2"/>
      <c r="C205" s="44"/>
      <c r="D205" s="2"/>
      <c r="E205" s="2"/>
      <c r="F205" s="69"/>
      <c r="G205" s="69"/>
      <c r="H205" s="2"/>
    </row>
    <row r="206" spans="1:12" x14ac:dyDescent="0.35">
      <c r="A206" s="2"/>
      <c r="B206" s="2"/>
      <c r="C206" s="44"/>
      <c r="D206" s="9"/>
      <c r="E206" s="2"/>
      <c r="F206" s="49"/>
      <c r="G206" s="70"/>
      <c r="H206" s="71"/>
      <c r="L206" s="2"/>
    </row>
    <row r="207" spans="1:12" x14ac:dyDescent="0.35">
      <c r="A207" s="2"/>
      <c r="B207" s="2"/>
      <c r="C207" s="44"/>
      <c r="D207" s="2"/>
      <c r="E207" s="2"/>
      <c r="F207" s="69"/>
      <c r="G207" s="71"/>
      <c r="H207" s="71"/>
      <c r="L207" s="2"/>
    </row>
    <row r="208" spans="1:12" x14ac:dyDescent="0.35">
      <c r="A208" s="2"/>
      <c r="B208" s="2"/>
      <c r="C208" s="44"/>
      <c r="D208" s="2"/>
      <c r="E208" s="9"/>
      <c r="F208" s="69"/>
      <c r="G208" s="76"/>
      <c r="H208" s="2"/>
    </row>
    <row r="209" spans="1:8" x14ac:dyDescent="0.35">
      <c r="A209" s="2"/>
      <c r="B209" s="2"/>
      <c r="C209" s="44"/>
      <c r="D209" s="2"/>
      <c r="E209" s="9"/>
      <c r="F209" s="2"/>
      <c r="G209" s="2"/>
      <c r="H209" s="2"/>
    </row>
    <row r="210" spans="1:8" x14ac:dyDescent="0.35">
      <c r="A210" s="2"/>
      <c r="B210" s="2"/>
      <c r="C210" s="44"/>
      <c r="D210" s="9"/>
      <c r="E210" s="2"/>
      <c r="F210" s="2"/>
      <c r="G210" s="69"/>
      <c r="H210" s="2"/>
    </row>
    <row r="211" spans="1:8" x14ac:dyDescent="0.35">
      <c r="A211" s="2"/>
      <c r="B211" s="2"/>
      <c r="C211" s="44"/>
      <c r="D211" s="9"/>
      <c r="E211" s="2"/>
      <c r="F211" s="2"/>
      <c r="G211" s="69"/>
      <c r="H211" s="2"/>
    </row>
    <row r="212" spans="1:8" x14ac:dyDescent="0.35">
      <c r="A212" s="2"/>
      <c r="B212" s="2"/>
      <c r="C212" s="44"/>
      <c r="D212" s="2"/>
      <c r="E212" s="2"/>
      <c r="F212" s="69"/>
      <c r="G212" s="69"/>
      <c r="H212" s="2"/>
    </row>
    <row r="213" spans="1:8" x14ac:dyDescent="0.35">
      <c r="A213" s="2"/>
      <c r="B213" s="2"/>
      <c r="C213" s="44"/>
      <c r="D213" s="2"/>
      <c r="E213" s="2"/>
      <c r="F213" s="69"/>
      <c r="G213" s="69"/>
      <c r="H213" s="2"/>
    </row>
    <row r="214" spans="1:8" x14ac:dyDescent="0.35">
      <c r="A214" s="2"/>
      <c r="B214" s="2"/>
      <c r="C214" s="44"/>
      <c r="D214" s="2"/>
      <c r="E214" s="2"/>
      <c r="F214" s="69"/>
      <c r="G214" s="69"/>
      <c r="H214" s="2"/>
    </row>
    <row r="215" spans="1:8" x14ac:dyDescent="0.35">
      <c r="A215" s="2"/>
      <c r="B215" s="2"/>
      <c r="C215" s="44"/>
      <c r="D215" s="9"/>
      <c r="E215" s="2"/>
      <c r="F215" s="2"/>
      <c r="G215" s="40"/>
      <c r="H215" s="2"/>
    </row>
    <row r="216" spans="1:8" x14ac:dyDescent="0.35">
      <c r="A216" s="2"/>
      <c r="B216" s="71"/>
      <c r="C216" s="44"/>
      <c r="D216" s="71"/>
      <c r="E216" s="9"/>
      <c r="F216" s="2"/>
      <c r="G216" s="76"/>
      <c r="H216" s="2"/>
    </row>
    <row r="217" spans="1:8" x14ac:dyDescent="0.35">
      <c r="A217" s="2"/>
      <c r="B217" s="71"/>
      <c r="C217" s="44"/>
      <c r="D217" s="71"/>
      <c r="E217" s="9"/>
      <c r="F217" s="2"/>
      <c r="G217" s="76"/>
      <c r="H217" s="2"/>
    </row>
    <row r="218" spans="1:8" x14ac:dyDescent="0.35">
      <c r="A218" s="2"/>
      <c r="B218" s="71"/>
      <c r="C218" s="44"/>
      <c r="D218" s="71"/>
      <c r="E218" s="2"/>
      <c r="F218" s="69"/>
      <c r="G218" s="69"/>
      <c r="H218" s="2"/>
    </row>
    <row r="219" spans="1:8" x14ac:dyDescent="0.35">
      <c r="A219" s="2"/>
      <c r="B219" s="71"/>
      <c r="C219" s="44"/>
      <c r="D219" s="71"/>
      <c r="E219" s="2"/>
      <c r="F219" s="2"/>
      <c r="G219" s="66"/>
      <c r="H219" s="2"/>
    </row>
    <row r="220" spans="1:8" x14ac:dyDescent="0.35">
      <c r="A220" s="2"/>
      <c r="B220" s="71"/>
      <c r="C220" s="44"/>
      <c r="D220" s="71"/>
      <c r="E220" s="2"/>
      <c r="F220" s="69"/>
      <c r="G220" s="69"/>
      <c r="H220" s="2"/>
    </row>
    <row r="221" spans="1:8" x14ac:dyDescent="0.35">
      <c r="A221" s="2"/>
      <c r="B221" s="71"/>
      <c r="C221" s="44"/>
      <c r="D221" s="73"/>
      <c r="E221" s="2"/>
      <c r="F221" s="2"/>
      <c r="G221" s="69"/>
      <c r="H221" s="2"/>
    </row>
    <row r="222" spans="1:8" x14ac:dyDescent="0.35">
      <c r="A222" s="2"/>
      <c r="B222" s="71"/>
      <c r="C222" s="44"/>
      <c r="D222" s="73"/>
      <c r="E222" s="2"/>
      <c r="F222" s="2"/>
      <c r="G222" s="40"/>
      <c r="H222" s="2"/>
    </row>
    <row r="223" spans="1:8" x14ac:dyDescent="0.35">
      <c r="A223" s="2"/>
      <c r="B223" s="71"/>
      <c r="C223" s="44"/>
      <c r="D223" s="71"/>
      <c r="E223" s="2"/>
      <c r="F223" s="69"/>
      <c r="G223" s="69"/>
      <c r="H223" s="2"/>
    </row>
    <row r="224" spans="1:8" x14ac:dyDescent="0.35">
      <c r="A224" s="2"/>
      <c r="B224" s="2"/>
      <c r="C224" s="71"/>
      <c r="D224" s="9"/>
      <c r="E224" s="2"/>
      <c r="F224" s="2"/>
      <c r="G224" s="2"/>
      <c r="H224" s="2"/>
    </row>
    <row r="225" spans="1:8" x14ac:dyDescent="0.35">
      <c r="A225" s="2"/>
      <c r="B225" s="2"/>
      <c r="C225" s="71"/>
      <c r="D225" s="2"/>
      <c r="E225" s="9"/>
      <c r="F225" s="2"/>
      <c r="G225" s="76"/>
      <c r="H225" s="2"/>
    </row>
    <row r="226" spans="1:8" x14ac:dyDescent="0.35">
      <c r="A226" s="2"/>
      <c r="B226" s="2"/>
      <c r="C226" s="71"/>
      <c r="D226" s="2"/>
      <c r="E226" s="2"/>
      <c r="F226" s="69"/>
      <c r="G226" s="69"/>
      <c r="H226" s="2"/>
    </row>
    <row r="227" spans="1:8" x14ac:dyDescent="0.35">
      <c r="A227" s="2"/>
      <c r="B227" s="2"/>
      <c r="C227" s="71"/>
      <c r="D227" s="2"/>
      <c r="E227" s="2"/>
      <c r="F227" s="69"/>
      <c r="G227" s="69"/>
      <c r="H227" s="2"/>
    </row>
    <row r="228" spans="1:8" x14ac:dyDescent="0.35">
      <c r="A228" s="2"/>
      <c r="B228" s="2"/>
      <c r="C228" s="71"/>
      <c r="D228" s="2"/>
      <c r="E228" s="2"/>
      <c r="F228" s="69"/>
      <c r="G228" s="69"/>
      <c r="H228" s="2"/>
    </row>
    <row r="229" spans="1:8" x14ac:dyDescent="0.35">
      <c r="A229" s="2"/>
      <c r="B229" s="2"/>
      <c r="C229" s="71"/>
      <c r="D229" s="2"/>
      <c r="E229" s="2"/>
      <c r="F229" s="69"/>
      <c r="G229" s="69"/>
      <c r="H229" s="2"/>
    </row>
    <row r="230" spans="1:8" x14ac:dyDescent="0.35">
      <c r="A230" s="2"/>
      <c r="B230" s="2"/>
      <c r="C230" s="71"/>
      <c r="D230" s="9"/>
      <c r="E230" s="2"/>
      <c r="F230" s="2"/>
      <c r="G230" s="66"/>
      <c r="H230" s="2"/>
    </row>
    <row r="231" spans="1:8" x14ac:dyDescent="0.35">
      <c r="A231" s="2"/>
      <c r="B231" s="2"/>
      <c r="C231" s="71"/>
      <c r="D231" s="2"/>
      <c r="E231" s="2"/>
      <c r="F231" s="2"/>
      <c r="G231" s="66"/>
      <c r="H231" s="2"/>
    </row>
    <row r="232" spans="1:8" x14ac:dyDescent="0.35">
      <c r="A232" s="2"/>
      <c r="B232" s="2"/>
      <c r="C232" s="71"/>
      <c r="D232" s="2"/>
      <c r="E232" s="2"/>
      <c r="F232" s="2"/>
      <c r="G232" s="66"/>
      <c r="H232" s="2"/>
    </row>
    <row r="233" spans="1:8" x14ac:dyDescent="0.35">
      <c r="A233" s="2"/>
      <c r="B233" s="2"/>
      <c r="C233" s="71"/>
      <c r="D233" s="2"/>
      <c r="E233" s="2"/>
      <c r="F233" s="2"/>
      <c r="G233" s="66"/>
      <c r="H233" s="2"/>
    </row>
    <row r="234" spans="1:8" x14ac:dyDescent="0.35">
      <c r="A234" s="2"/>
      <c r="B234" s="2"/>
      <c r="C234" s="71"/>
      <c r="D234" s="2"/>
      <c r="E234" s="2"/>
      <c r="F234" s="2"/>
      <c r="G234" s="66"/>
      <c r="H234" s="2"/>
    </row>
    <row r="235" spans="1:8" x14ac:dyDescent="0.35">
      <c r="A235" s="2"/>
      <c r="B235" s="2"/>
      <c r="C235" s="71"/>
      <c r="D235" s="9"/>
      <c r="E235" s="2"/>
      <c r="F235" s="2"/>
      <c r="G235" s="69"/>
      <c r="H235" s="2"/>
    </row>
    <row r="236" spans="1:8" x14ac:dyDescent="0.35">
      <c r="A236" s="2"/>
      <c r="B236" s="2"/>
      <c r="C236" s="71"/>
      <c r="D236" s="2"/>
      <c r="E236" s="2"/>
      <c r="F236" s="69"/>
      <c r="G236" s="69"/>
      <c r="H236" s="2"/>
    </row>
    <row r="237" spans="1:8" x14ac:dyDescent="0.35">
      <c r="A237" s="2"/>
      <c r="B237" s="2"/>
      <c r="C237" s="71"/>
      <c r="D237" s="2"/>
      <c r="E237" s="2"/>
      <c r="F237" s="69"/>
      <c r="G237" s="69"/>
      <c r="H237" s="2"/>
    </row>
    <row r="238" spans="1:8" x14ac:dyDescent="0.35">
      <c r="A238" s="2"/>
      <c r="B238" s="2"/>
      <c r="C238" s="71"/>
      <c r="D238" s="9"/>
      <c r="E238" s="2"/>
      <c r="F238" s="48"/>
      <c r="G238" s="48"/>
      <c r="H238" s="2"/>
    </row>
    <row r="239" spans="1:8" x14ac:dyDescent="0.35">
      <c r="A239" s="2"/>
      <c r="B239" s="2"/>
      <c r="C239" s="44"/>
      <c r="D239" s="2"/>
      <c r="E239" s="9"/>
      <c r="F239" s="2"/>
      <c r="G239" s="76"/>
      <c r="H239" s="2"/>
    </row>
    <row r="240" spans="1:8" x14ac:dyDescent="0.35">
      <c r="A240" s="2"/>
      <c r="B240" s="2"/>
      <c r="C240" s="44"/>
      <c r="D240" s="2"/>
      <c r="E240" s="9"/>
      <c r="F240" s="2"/>
      <c r="G240" s="76"/>
      <c r="H240" s="2"/>
    </row>
    <row r="241" spans="1:8" x14ac:dyDescent="0.35">
      <c r="A241" s="2"/>
      <c r="B241" s="2"/>
      <c r="C241" s="44"/>
      <c r="D241" s="2"/>
      <c r="E241" s="9"/>
      <c r="F241" s="2"/>
      <c r="G241" s="76"/>
      <c r="H241" s="2"/>
    </row>
    <row r="242" spans="1:8" x14ac:dyDescent="0.35">
      <c r="A242" s="2"/>
      <c r="B242" s="2"/>
      <c r="C242" s="44"/>
      <c r="D242" s="2"/>
      <c r="E242" s="9"/>
      <c r="F242" s="2"/>
      <c r="G242" s="76"/>
      <c r="H242" s="2"/>
    </row>
    <row r="243" spans="1:8" x14ac:dyDescent="0.35">
      <c r="A243" s="2"/>
      <c r="B243" s="2"/>
      <c r="C243" s="44"/>
      <c r="D243" s="2"/>
      <c r="E243" s="9"/>
      <c r="F243" s="2"/>
      <c r="G243" s="76"/>
      <c r="H243" s="2"/>
    </row>
    <row r="244" spans="1:8" x14ac:dyDescent="0.35">
      <c r="A244" s="2"/>
      <c r="B244" s="2"/>
      <c r="C244" s="44"/>
      <c r="D244" s="2"/>
      <c r="E244" s="9"/>
      <c r="F244" s="2"/>
      <c r="G244" s="76"/>
      <c r="H244" s="2"/>
    </row>
    <row r="245" spans="1:8" x14ac:dyDescent="0.35">
      <c r="A245" s="2"/>
      <c r="B245" s="2"/>
      <c r="C245" s="44"/>
      <c r="D245" s="2"/>
      <c r="E245" s="2"/>
      <c r="F245" s="2"/>
      <c r="G245" s="2"/>
      <c r="H245" s="2"/>
    </row>
    <row r="246" spans="1:8" x14ac:dyDescent="0.35">
      <c r="A246" s="2"/>
      <c r="B246" s="2"/>
      <c r="C246" s="44"/>
      <c r="D246" s="9"/>
      <c r="E246" s="2"/>
      <c r="F246" s="2"/>
      <c r="G246" s="2"/>
      <c r="H246" s="2"/>
    </row>
    <row r="247" spans="1:8" x14ac:dyDescent="0.35">
      <c r="A247" s="2"/>
      <c r="B247" s="2"/>
      <c r="C247" s="44"/>
      <c r="D247" s="9"/>
      <c r="E247" s="2"/>
      <c r="F247" s="2"/>
      <c r="G247" s="2"/>
      <c r="H247" s="2"/>
    </row>
    <row r="248" spans="1:8" x14ac:dyDescent="0.35">
      <c r="A248" s="2"/>
      <c r="B248" s="2"/>
      <c r="C248" s="44"/>
      <c r="D248" s="2"/>
      <c r="E248" s="9"/>
      <c r="F248" s="2"/>
      <c r="G248" s="76"/>
      <c r="H248" s="2"/>
    </row>
    <row r="249" spans="1:8" x14ac:dyDescent="0.35">
      <c r="A249" s="2"/>
      <c r="B249" s="2"/>
      <c r="C249" s="44"/>
      <c r="D249" s="2"/>
      <c r="E249" s="9"/>
      <c r="F249" s="2"/>
      <c r="G249" s="76"/>
      <c r="H249" s="2"/>
    </row>
    <row r="250" spans="1:8" x14ac:dyDescent="0.35">
      <c r="A250" s="2"/>
      <c r="B250" s="2"/>
      <c r="C250" s="44"/>
      <c r="D250" s="2"/>
      <c r="E250" s="9"/>
      <c r="F250" s="2"/>
      <c r="G250" s="76"/>
      <c r="H250" s="2"/>
    </row>
    <row r="251" spans="1:8" x14ac:dyDescent="0.35">
      <c r="A251" s="2"/>
      <c r="B251" s="2"/>
      <c r="C251" s="44"/>
      <c r="D251" s="2"/>
      <c r="E251" s="9"/>
      <c r="F251" s="2"/>
      <c r="G251" s="76"/>
      <c r="H251" s="2"/>
    </row>
    <row r="252" spans="1:8" x14ac:dyDescent="0.35">
      <c r="A252" s="2"/>
      <c r="B252" s="2"/>
      <c r="C252" s="44"/>
      <c r="D252" s="2"/>
      <c r="E252" s="2"/>
      <c r="F252" s="2"/>
      <c r="G252" s="2"/>
      <c r="H252" s="2"/>
    </row>
    <row r="253" spans="1:8" x14ac:dyDescent="0.35">
      <c r="A253" s="2"/>
      <c r="B253" s="2"/>
      <c r="C253" s="44"/>
      <c r="D253" s="2"/>
      <c r="E253" s="2"/>
      <c r="F253" s="2"/>
      <c r="G253" s="2"/>
      <c r="H253" s="2"/>
    </row>
    <row r="254" spans="1:8" x14ac:dyDescent="0.35">
      <c r="A254" s="2"/>
      <c r="B254" s="2"/>
      <c r="C254" s="44"/>
      <c r="D254" s="2"/>
      <c r="E254" s="2"/>
      <c r="F254" s="2"/>
      <c r="G254" s="2"/>
      <c r="H254" s="2"/>
    </row>
    <row r="255" spans="1:8" x14ac:dyDescent="0.35">
      <c r="A255" s="2"/>
      <c r="B255" s="2"/>
      <c r="C255" s="44"/>
      <c r="D255" s="2"/>
      <c r="E255" s="2"/>
      <c r="F255" s="2"/>
      <c r="G255" s="2"/>
      <c r="H255" s="2"/>
    </row>
    <row r="256" spans="1:8" x14ac:dyDescent="0.35">
      <c r="A256" s="2"/>
      <c r="B256" s="2"/>
      <c r="C256" s="44"/>
      <c r="D256" s="2"/>
      <c r="E256" s="2"/>
      <c r="F256" s="2"/>
      <c r="G256" s="2"/>
      <c r="H256" s="2"/>
    </row>
    <row r="257" spans="1:8" x14ac:dyDescent="0.35">
      <c r="A257" s="2"/>
      <c r="B257" s="2"/>
      <c r="C257" s="44"/>
      <c r="D257" s="9"/>
      <c r="E257" s="2"/>
      <c r="F257" s="2"/>
      <c r="G257" s="2"/>
      <c r="H257" s="2"/>
    </row>
    <row r="258" spans="1:8" x14ac:dyDescent="0.35">
      <c r="A258" s="2"/>
      <c r="B258" s="2"/>
      <c r="C258" s="44"/>
      <c r="D258" s="9"/>
      <c r="E258" s="2"/>
      <c r="F258" s="2"/>
      <c r="G258" s="2"/>
      <c r="H258" s="2"/>
    </row>
    <row r="259" spans="1:8" x14ac:dyDescent="0.35">
      <c r="A259" s="2"/>
      <c r="B259" s="2"/>
      <c r="C259" s="44"/>
      <c r="D259" s="2"/>
      <c r="E259" s="2"/>
      <c r="F259" s="2"/>
      <c r="G259" s="2"/>
      <c r="H259" s="2"/>
    </row>
    <row r="260" spans="1:8" x14ac:dyDescent="0.35">
      <c r="A260" s="2"/>
      <c r="B260" s="2"/>
      <c r="C260" s="44"/>
      <c r="D260" s="2"/>
      <c r="E260" s="2"/>
      <c r="F260" s="2"/>
      <c r="G260" s="2"/>
      <c r="H260" s="2"/>
    </row>
    <row r="261" spans="1:8" x14ac:dyDescent="0.35">
      <c r="A261" s="2"/>
      <c r="B261" s="2"/>
      <c r="C261" s="44"/>
      <c r="D261" s="9"/>
      <c r="E261" s="2"/>
      <c r="F261" s="2"/>
      <c r="G261" s="2"/>
      <c r="H261" s="2"/>
    </row>
    <row r="262" spans="1:8" x14ac:dyDescent="0.35">
      <c r="A262" s="2"/>
      <c r="B262" s="2"/>
      <c r="C262" s="44"/>
      <c r="D262" s="9"/>
      <c r="E262" s="2"/>
      <c r="F262" s="2"/>
      <c r="G262" s="2"/>
      <c r="H262" s="2"/>
    </row>
    <row r="263" spans="1:8" x14ac:dyDescent="0.35">
      <c r="A263" s="2"/>
      <c r="B263" s="2"/>
      <c r="C263" s="44"/>
      <c r="D263" s="9"/>
      <c r="E263" s="2"/>
      <c r="F263" s="2"/>
      <c r="G263" s="2"/>
      <c r="H263" s="2"/>
    </row>
    <row r="264" spans="1:8" x14ac:dyDescent="0.35">
      <c r="A264" s="2"/>
      <c r="B264" s="2"/>
      <c r="C264" s="44"/>
      <c r="D264" s="2"/>
      <c r="E264" s="2"/>
      <c r="F264" s="2"/>
      <c r="G264" s="2"/>
      <c r="H264" s="2"/>
    </row>
    <row r="265" spans="1:8" x14ac:dyDescent="0.35">
      <c r="A265" s="2"/>
      <c r="B265" s="2"/>
      <c r="C265" s="44"/>
      <c r="D265" s="2"/>
      <c r="E265" s="2"/>
      <c r="F265" s="2"/>
      <c r="G265" s="2"/>
      <c r="H265" s="2"/>
    </row>
    <row r="266" spans="1:8" x14ac:dyDescent="0.35">
      <c r="A266" s="2"/>
      <c r="B266" s="2"/>
      <c r="C266" s="44"/>
      <c r="D266" s="2"/>
      <c r="E266" s="9"/>
      <c r="F266" s="2"/>
      <c r="G266" s="2"/>
      <c r="H266" s="2"/>
    </row>
    <row r="267" spans="1:8" x14ac:dyDescent="0.35">
      <c r="A267" s="2"/>
      <c r="B267" s="2"/>
      <c r="C267" s="44"/>
      <c r="D267" s="2"/>
      <c r="E267" s="9"/>
      <c r="F267" s="2"/>
      <c r="G267" s="2"/>
      <c r="H267" s="2"/>
    </row>
    <row r="268" spans="1:8" x14ac:dyDescent="0.35">
      <c r="A268" s="2"/>
      <c r="B268" s="2"/>
      <c r="C268" s="44"/>
      <c r="D268" s="2"/>
      <c r="E268" s="9"/>
      <c r="F268" s="2"/>
      <c r="G268" s="2"/>
      <c r="H268" s="2"/>
    </row>
    <row r="269" spans="1:8" x14ac:dyDescent="0.35">
      <c r="A269" s="2"/>
      <c r="B269" s="2"/>
      <c r="C269" s="44"/>
      <c r="D269" s="2"/>
      <c r="E269" s="9"/>
      <c r="F269" s="2"/>
      <c r="G269" s="2"/>
      <c r="H269" s="2"/>
    </row>
    <row r="270" spans="1:8" x14ac:dyDescent="0.35">
      <c r="A270" s="2"/>
      <c r="B270" s="2"/>
      <c r="C270" s="44"/>
      <c r="D270" s="2"/>
      <c r="E270" s="9"/>
      <c r="F270" s="2"/>
      <c r="G270" s="2"/>
      <c r="H270" s="2"/>
    </row>
    <row r="271" spans="1:8" x14ac:dyDescent="0.35">
      <c r="A271" s="2"/>
      <c r="B271" s="2"/>
      <c r="C271" s="44"/>
      <c r="D271" s="2"/>
      <c r="E271" s="9"/>
      <c r="F271" s="2"/>
      <c r="G271" s="2"/>
      <c r="H271" s="2"/>
    </row>
    <row r="272" spans="1:8" x14ac:dyDescent="0.35">
      <c r="A272" s="2"/>
      <c r="B272" s="2"/>
      <c r="C272" s="44"/>
      <c r="D272" s="2"/>
      <c r="E272" s="9"/>
      <c r="F272" s="2"/>
      <c r="G272" s="2"/>
      <c r="H272" s="2"/>
    </row>
    <row r="273" spans="1:8" x14ac:dyDescent="0.35">
      <c r="A273" s="2"/>
      <c r="B273" s="2"/>
      <c r="C273" s="44"/>
      <c r="D273" s="2"/>
      <c r="E273" s="2"/>
      <c r="F273" s="2"/>
      <c r="G273" s="2"/>
      <c r="H273" s="2"/>
    </row>
    <row r="274" spans="1:8" x14ac:dyDescent="0.35">
      <c r="A274" s="2"/>
      <c r="B274" s="2"/>
      <c r="C274" s="44"/>
      <c r="D274" s="9"/>
      <c r="E274" s="2"/>
      <c r="F274" s="2"/>
      <c r="G274" s="2"/>
      <c r="H274" s="2"/>
    </row>
    <row r="275" spans="1:8" x14ac:dyDescent="0.35">
      <c r="A275" s="2"/>
      <c r="B275" s="2"/>
      <c r="C275" s="44"/>
      <c r="D275" s="9"/>
      <c r="E275" s="2"/>
      <c r="F275" s="2"/>
      <c r="G275" s="2"/>
      <c r="H275" s="2"/>
    </row>
    <row r="276" spans="1:8" x14ac:dyDescent="0.35">
      <c r="A276" s="2"/>
      <c r="B276" s="2"/>
      <c r="C276" s="44"/>
      <c r="D276" s="2"/>
      <c r="E276" s="2"/>
      <c r="F276" s="2"/>
      <c r="G276" s="2"/>
      <c r="H276" s="2"/>
    </row>
    <row r="277" spans="1:8" x14ac:dyDescent="0.35">
      <c r="A277" s="2"/>
      <c r="B277" s="2"/>
      <c r="C277" s="44"/>
      <c r="D277" s="9"/>
      <c r="E277" s="2"/>
      <c r="F277" s="2"/>
      <c r="G277" s="2"/>
      <c r="H277" s="2"/>
    </row>
    <row r="278" spans="1:8" x14ac:dyDescent="0.35">
      <c r="A278" s="2"/>
      <c r="B278" s="2"/>
      <c r="C278" s="44"/>
      <c r="D278" s="2"/>
      <c r="E278" s="2"/>
      <c r="F278" s="2"/>
      <c r="G278" s="2"/>
      <c r="H278" s="2"/>
    </row>
    <row r="279" spans="1:8" x14ac:dyDescent="0.35">
      <c r="A279" s="2"/>
      <c r="B279" s="2"/>
      <c r="C279" s="44"/>
      <c r="D279" s="9"/>
      <c r="E279" s="2"/>
      <c r="F279" s="2"/>
      <c r="G279" s="2"/>
      <c r="H279" s="2"/>
    </row>
    <row r="280" spans="1:8" x14ac:dyDescent="0.35">
      <c r="A280" s="2"/>
      <c r="B280" s="2"/>
      <c r="C280" s="44"/>
      <c r="D280" s="2"/>
      <c r="E280" s="2"/>
      <c r="F280" s="2"/>
      <c r="G280" s="2"/>
      <c r="H280" s="2"/>
    </row>
    <row r="281" spans="1:8" x14ac:dyDescent="0.35">
      <c r="A281" s="2"/>
      <c r="B281" s="2"/>
      <c r="C281" s="44"/>
      <c r="D281" s="2"/>
      <c r="E281" s="2"/>
      <c r="F281" s="2"/>
      <c r="G281" s="2"/>
      <c r="H281" s="2"/>
    </row>
    <row r="282" spans="1:8" x14ac:dyDescent="0.35">
      <c r="A282" s="2"/>
      <c r="B282" s="2"/>
      <c r="C282" s="44"/>
      <c r="D282" s="2"/>
      <c r="E282" s="2"/>
      <c r="F282" s="2"/>
      <c r="G282" s="2"/>
      <c r="H282" s="2"/>
    </row>
    <row r="283" spans="1:8" x14ac:dyDescent="0.35">
      <c r="A283" s="2"/>
      <c r="B283" s="2"/>
      <c r="C283" s="44"/>
      <c r="D283" s="2"/>
      <c r="E283" s="9"/>
      <c r="F283" s="2"/>
      <c r="G283" s="2"/>
      <c r="H283" s="2"/>
    </row>
    <row r="284" spans="1:8" x14ac:dyDescent="0.35">
      <c r="A284" s="2"/>
      <c r="B284" s="2"/>
      <c r="C284" s="44"/>
      <c r="D284" s="9"/>
      <c r="E284" s="2"/>
      <c r="F284" s="2"/>
      <c r="G284" s="2"/>
      <c r="H284" s="2"/>
    </row>
    <row r="285" spans="1:8" x14ac:dyDescent="0.35">
      <c r="A285" s="2"/>
      <c r="B285" s="2"/>
      <c r="C285" s="44"/>
      <c r="D285" s="2"/>
      <c r="E285" s="9"/>
      <c r="F285" s="2"/>
      <c r="G285" s="2"/>
      <c r="H285" s="2"/>
    </row>
    <row r="286" spans="1:8" x14ac:dyDescent="0.35">
      <c r="A286" s="2"/>
      <c r="B286" s="2"/>
      <c r="C286" s="44"/>
      <c r="D286" s="9"/>
      <c r="E286" s="2"/>
      <c r="F286" s="2"/>
      <c r="G286" s="2"/>
      <c r="H286" s="2"/>
    </row>
    <row r="287" spans="1:8" x14ac:dyDescent="0.35">
      <c r="A287" s="2"/>
      <c r="B287" s="2"/>
      <c r="C287" s="44"/>
      <c r="D287" s="2"/>
      <c r="E287" s="2"/>
      <c r="F287" s="2"/>
      <c r="G287" s="2"/>
      <c r="H287" s="2"/>
    </row>
    <row r="288" spans="1:8" x14ac:dyDescent="0.35">
      <c r="A288" s="2"/>
      <c r="B288" s="2"/>
      <c r="C288" s="44"/>
      <c r="D288" s="2"/>
      <c r="E288" s="9"/>
      <c r="F288" s="2"/>
      <c r="G288" s="2"/>
      <c r="H288" s="2"/>
    </row>
    <row r="289" spans="1:8" x14ac:dyDescent="0.35">
      <c r="A289" s="2"/>
      <c r="B289" s="2"/>
      <c r="C289" s="2"/>
      <c r="D289" s="71"/>
      <c r="E289" s="71"/>
      <c r="F289" s="2"/>
      <c r="G289" s="2"/>
      <c r="H289" s="2"/>
    </row>
    <row r="290" spans="1:8" x14ac:dyDescent="0.35">
      <c r="A290" s="2"/>
      <c r="B290" s="2"/>
      <c r="C290" s="2"/>
      <c r="D290" s="71"/>
      <c r="E290" s="71"/>
      <c r="F290" s="2"/>
      <c r="G290" s="2"/>
      <c r="H290" s="2"/>
    </row>
    <row r="291" spans="1:8" x14ac:dyDescent="0.35">
      <c r="A291" s="2"/>
      <c r="B291" s="2"/>
      <c r="C291" s="2"/>
      <c r="D291" s="71"/>
      <c r="E291" s="71"/>
      <c r="F291" s="2"/>
      <c r="G291" s="2"/>
      <c r="H291" s="2"/>
    </row>
    <row r="292" spans="1:8" x14ac:dyDescent="0.35">
      <c r="A292" s="2"/>
      <c r="B292" s="2"/>
      <c r="C292" s="2"/>
      <c r="D292" s="71"/>
      <c r="E292" s="71"/>
      <c r="F292" s="2"/>
      <c r="G292" s="2"/>
      <c r="H292" s="2"/>
    </row>
    <row r="293" spans="1:8" x14ac:dyDescent="0.35">
      <c r="A293" s="2"/>
      <c r="B293" s="2"/>
      <c r="C293" s="2"/>
      <c r="D293" s="71"/>
      <c r="E293" s="71"/>
      <c r="F293" s="2"/>
      <c r="G293" s="2"/>
      <c r="H293" s="2"/>
    </row>
    <row r="294" spans="1:8" x14ac:dyDescent="0.35">
      <c r="A294" s="2"/>
      <c r="B294" s="2"/>
      <c r="C294" s="2"/>
      <c r="D294" s="71"/>
      <c r="E294" s="71"/>
      <c r="F294" s="2"/>
      <c r="G294" s="2"/>
      <c r="H294" s="2"/>
    </row>
    <row r="295" spans="1:8" x14ac:dyDescent="0.35">
      <c r="A295" s="2"/>
      <c r="B295" s="2"/>
      <c r="C295" s="2"/>
      <c r="D295" s="71"/>
      <c r="E295" s="71"/>
      <c r="F295" s="2"/>
      <c r="G295" s="2"/>
      <c r="H295" s="2"/>
    </row>
    <row r="296" spans="1:8" x14ac:dyDescent="0.35">
      <c r="A296" s="2"/>
      <c r="B296" s="2"/>
      <c r="C296" s="2"/>
      <c r="D296" s="71"/>
      <c r="E296" s="71"/>
      <c r="F296" s="2"/>
      <c r="G296" s="2"/>
      <c r="H296" s="2"/>
    </row>
    <row r="297" spans="1:8" x14ac:dyDescent="0.35">
      <c r="A297" s="2"/>
      <c r="B297" s="2"/>
      <c r="C297" s="2"/>
      <c r="D297" s="71"/>
      <c r="E297" s="71"/>
      <c r="F297" s="2"/>
      <c r="G297" s="2"/>
      <c r="H297" s="2"/>
    </row>
    <row r="298" spans="1:8" x14ac:dyDescent="0.35">
      <c r="A298" s="2"/>
      <c r="B298" s="2"/>
      <c r="C298" s="2"/>
      <c r="D298" s="71"/>
      <c r="E298" s="71"/>
      <c r="F298" s="2"/>
      <c r="G298" s="2"/>
      <c r="H298" s="2"/>
    </row>
    <row r="299" spans="1:8" x14ac:dyDescent="0.35">
      <c r="A299" s="2"/>
      <c r="B299" s="2"/>
      <c r="C299" s="2"/>
      <c r="D299" s="71"/>
      <c r="E299" s="71"/>
      <c r="F299" s="2"/>
      <c r="G299" s="2"/>
      <c r="H299" s="2"/>
    </row>
    <row r="300" spans="1:8" x14ac:dyDescent="0.35">
      <c r="A300" s="2"/>
      <c r="B300" s="2"/>
      <c r="C300" s="2"/>
      <c r="D300" s="71"/>
      <c r="E300" s="71"/>
      <c r="F300" s="2"/>
      <c r="G300" s="2"/>
      <c r="H300" s="2"/>
    </row>
    <row r="301" spans="1:8" x14ac:dyDescent="0.35">
      <c r="A301" s="2"/>
      <c r="B301" s="2"/>
      <c r="C301" s="2"/>
      <c r="D301" s="71"/>
      <c r="E301" s="71"/>
      <c r="F301" s="2"/>
      <c r="G301" s="2"/>
      <c r="H301" s="2"/>
    </row>
    <row r="302" spans="1:8" x14ac:dyDescent="0.35">
      <c r="A302" s="2"/>
      <c r="B302" s="2"/>
      <c r="C302" s="2"/>
      <c r="D302" s="71"/>
      <c r="E302" s="71"/>
      <c r="F302" s="2"/>
      <c r="G302" s="2"/>
      <c r="H302" s="2"/>
    </row>
    <row r="303" spans="1:8" x14ac:dyDescent="0.35">
      <c r="A303" s="2"/>
      <c r="B303" s="2"/>
      <c r="C303" s="2"/>
      <c r="D303" s="71"/>
      <c r="E303" s="71"/>
      <c r="F303" s="2"/>
      <c r="G303" s="2"/>
      <c r="H303" s="2"/>
    </row>
    <row r="304" spans="1:8" x14ac:dyDescent="0.35">
      <c r="A304" s="2"/>
      <c r="B304" s="2"/>
      <c r="C304" s="2"/>
      <c r="D304" s="71"/>
      <c r="E304" s="71"/>
      <c r="F304" s="2"/>
      <c r="G304" s="2"/>
      <c r="H304" s="2"/>
    </row>
    <row r="305" spans="1:8" x14ac:dyDescent="0.35">
      <c r="A305" s="2"/>
      <c r="B305" s="2"/>
      <c r="C305" s="2"/>
      <c r="D305" s="71"/>
      <c r="E305" s="71"/>
      <c r="F305" s="2"/>
      <c r="G305" s="2"/>
      <c r="H305" s="2"/>
    </row>
    <row r="306" spans="1:8" x14ac:dyDescent="0.35">
      <c r="A306" s="2"/>
      <c r="B306" s="2"/>
      <c r="C306" s="2"/>
      <c r="D306" s="71"/>
      <c r="E306" s="71"/>
      <c r="F306" s="2"/>
      <c r="G306" s="2"/>
      <c r="H306" s="2"/>
    </row>
    <row r="307" spans="1:8" x14ac:dyDescent="0.35">
      <c r="A307" s="2"/>
      <c r="B307" s="2"/>
      <c r="C307" s="2"/>
      <c r="D307" s="71"/>
      <c r="E307" s="71"/>
      <c r="F307" s="2"/>
      <c r="G307" s="2"/>
      <c r="H307" s="2"/>
    </row>
    <row r="308" spans="1:8" x14ac:dyDescent="0.35">
      <c r="A308" s="2"/>
      <c r="B308" s="2"/>
      <c r="C308" s="2"/>
      <c r="D308" s="71"/>
      <c r="E308" s="71"/>
      <c r="F308" s="2"/>
      <c r="G308" s="2"/>
      <c r="H308" s="2"/>
    </row>
    <row r="309" spans="1:8" x14ac:dyDescent="0.35">
      <c r="A309" s="2"/>
      <c r="B309" s="2"/>
      <c r="C309" s="2"/>
      <c r="D309" s="71"/>
      <c r="E309" s="71"/>
      <c r="F309" s="2"/>
      <c r="G309" s="2"/>
      <c r="H309" s="2"/>
    </row>
    <row r="310" spans="1:8" x14ac:dyDescent="0.35">
      <c r="A310" s="2"/>
      <c r="B310" s="2"/>
      <c r="C310" s="2"/>
      <c r="D310" s="71"/>
      <c r="E310" s="71"/>
      <c r="F310" s="2"/>
      <c r="G310" s="2"/>
      <c r="H310" s="2"/>
    </row>
    <row r="311" spans="1:8" x14ac:dyDescent="0.35">
      <c r="A311" s="2"/>
      <c r="B311" s="2"/>
      <c r="C311" s="2"/>
      <c r="D311" s="71"/>
      <c r="E311" s="71"/>
      <c r="F311" s="2"/>
      <c r="G311" s="2"/>
      <c r="H311" s="2"/>
    </row>
    <row r="312" spans="1:8" x14ac:dyDescent="0.35">
      <c r="A312" s="2"/>
      <c r="B312" s="2"/>
      <c r="C312" s="2"/>
      <c r="D312" s="71"/>
      <c r="E312" s="71"/>
      <c r="F312" s="2"/>
      <c r="G312" s="2"/>
      <c r="H312" s="2"/>
    </row>
    <row r="313" spans="1:8" x14ac:dyDescent="0.35">
      <c r="A313" s="2"/>
      <c r="B313" s="2"/>
      <c r="C313" s="2"/>
      <c r="D313" s="71"/>
      <c r="E313" s="71"/>
      <c r="F313" s="2"/>
      <c r="G313" s="2"/>
      <c r="H313" s="2"/>
    </row>
    <row r="314" spans="1:8" x14ac:dyDescent="0.35">
      <c r="A314" s="2"/>
      <c r="B314" s="2"/>
      <c r="C314" s="2"/>
      <c r="D314" s="71"/>
      <c r="E314" s="71"/>
      <c r="F314" s="2"/>
      <c r="G314" s="2"/>
      <c r="H314" s="2"/>
    </row>
    <row r="315" spans="1:8" x14ac:dyDescent="0.35">
      <c r="A315" s="2"/>
      <c r="B315" s="2"/>
      <c r="C315" s="2"/>
      <c r="D315" s="71"/>
      <c r="E315" s="71"/>
      <c r="F315" s="2"/>
      <c r="G315" s="2"/>
      <c r="H315" s="2"/>
    </row>
    <row r="316" spans="1:8" x14ac:dyDescent="0.35">
      <c r="A316" s="2"/>
      <c r="B316" s="2"/>
      <c r="C316" s="2"/>
      <c r="D316" s="71"/>
      <c r="E316" s="71"/>
      <c r="F316" s="2"/>
      <c r="G316" s="2"/>
      <c r="H316" s="2"/>
    </row>
    <row r="317" spans="1:8" x14ac:dyDescent="0.35">
      <c r="A317" s="2"/>
      <c r="B317" s="2"/>
      <c r="C317" s="2"/>
      <c r="D317" s="71"/>
      <c r="E317" s="71"/>
      <c r="F317" s="2"/>
      <c r="G317" s="2"/>
      <c r="H317" s="2"/>
    </row>
    <row r="318" spans="1:8" x14ac:dyDescent="0.35">
      <c r="A318" s="2"/>
      <c r="B318" s="2"/>
      <c r="C318" s="2"/>
      <c r="D318" s="71"/>
      <c r="E318" s="71"/>
      <c r="F318" s="2"/>
      <c r="G318" s="2"/>
      <c r="H318" s="2"/>
    </row>
    <row r="319" spans="1:8" x14ac:dyDescent="0.35">
      <c r="A319" s="2"/>
      <c r="B319" s="2"/>
      <c r="C319" s="2"/>
      <c r="D319" s="71"/>
      <c r="E319" s="71"/>
      <c r="F319" s="2"/>
      <c r="G319" s="2"/>
      <c r="H319" s="2"/>
    </row>
    <row r="320" spans="1:8" x14ac:dyDescent="0.35">
      <c r="A320" s="2"/>
      <c r="B320" s="2"/>
      <c r="C320" s="2"/>
      <c r="D320" s="71"/>
      <c r="E320" s="71"/>
      <c r="F320" s="2"/>
      <c r="G320" s="2"/>
      <c r="H320" s="2"/>
    </row>
    <row r="321" spans="1:8" x14ac:dyDescent="0.35">
      <c r="A321" s="2"/>
      <c r="B321" s="2"/>
      <c r="C321" s="2"/>
      <c r="D321" s="71"/>
      <c r="E321" s="71"/>
      <c r="F321" s="2"/>
      <c r="G321" s="2"/>
      <c r="H321" s="2"/>
    </row>
    <row r="322" spans="1:8" x14ac:dyDescent="0.35">
      <c r="A322" s="2"/>
      <c r="B322" s="2"/>
      <c r="C322" s="2"/>
      <c r="D322" s="71"/>
      <c r="E322" s="71"/>
      <c r="F322" s="2"/>
      <c r="G322" s="2"/>
      <c r="H322" s="2"/>
    </row>
    <row r="323" spans="1:8" x14ac:dyDescent="0.35">
      <c r="A323" s="2"/>
      <c r="B323" s="2"/>
      <c r="C323" s="2"/>
      <c r="D323" s="71"/>
      <c r="E323" s="71"/>
      <c r="F323" s="2"/>
      <c r="G323" s="2"/>
      <c r="H323" s="2"/>
    </row>
    <row r="324" spans="1:8" x14ac:dyDescent="0.35">
      <c r="A324" s="2"/>
      <c r="B324" s="2"/>
      <c r="C324" s="2"/>
      <c r="D324" s="71"/>
      <c r="E324" s="71"/>
      <c r="F324" s="2"/>
      <c r="G324" s="2"/>
      <c r="H324" s="2"/>
    </row>
    <row r="325" spans="1:8" x14ac:dyDescent="0.35">
      <c r="A325" s="2"/>
      <c r="B325" s="2"/>
      <c r="C325" s="2"/>
      <c r="D325" s="71"/>
      <c r="E325" s="71"/>
      <c r="F325" s="2"/>
      <c r="G325" s="2"/>
      <c r="H325" s="2"/>
    </row>
    <row r="326" spans="1:8" x14ac:dyDescent="0.35">
      <c r="A326" s="2"/>
      <c r="B326" s="2"/>
      <c r="C326" s="2"/>
      <c r="D326" s="71"/>
      <c r="E326" s="71"/>
      <c r="F326" s="2"/>
      <c r="G326" s="2"/>
      <c r="H326" s="2"/>
    </row>
    <row r="327" spans="1:8" x14ac:dyDescent="0.35">
      <c r="A327" s="2"/>
      <c r="B327" s="2"/>
      <c r="C327" s="2"/>
      <c r="D327" s="71"/>
      <c r="E327" s="71"/>
      <c r="F327" s="2"/>
      <c r="G327" s="2"/>
      <c r="H327" s="2"/>
    </row>
    <row r="328" spans="1:8" x14ac:dyDescent="0.35">
      <c r="A328" s="2"/>
      <c r="B328" s="2"/>
      <c r="C328" s="2"/>
      <c r="D328" s="71"/>
      <c r="E328" s="71"/>
      <c r="F328" s="2"/>
      <c r="G328" s="2"/>
      <c r="H328" s="2"/>
    </row>
    <row r="329" spans="1:8" x14ac:dyDescent="0.35">
      <c r="A329" s="2"/>
      <c r="B329" s="2"/>
      <c r="C329" s="2"/>
      <c r="D329" s="71"/>
      <c r="E329" s="71"/>
      <c r="F329" s="2"/>
      <c r="G329" s="2"/>
      <c r="H329" s="2"/>
    </row>
    <row r="330" spans="1:8" x14ac:dyDescent="0.35">
      <c r="A330" s="2"/>
      <c r="B330" s="2"/>
      <c r="C330" s="2"/>
      <c r="D330" s="71"/>
      <c r="E330" s="71"/>
      <c r="F330" s="2"/>
      <c r="G330" s="2"/>
      <c r="H330" s="2"/>
    </row>
    <row r="331" spans="1:8" x14ac:dyDescent="0.35">
      <c r="A331" s="2"/>
      <c r="B331" s="2"/>
      <c r="C331" s="2"/>
      <c r="D331" s="71"/>
      <c r="E331" s="71"/>
      <c r="F331" s="2"/>
      <c r="G331" s="2"/>
      <c r="H331" s="2"/>
    </row>
    <row r="332" spans="1:8" x14ac:dyDescent="0.35">
      <c r="A332" s="2"/>
      <c r="B332" s="2"/>
      <c r="C332" s="2"/>
      <c r="D332" s="71"/>
      <c r="E332" s="71"/>
      <c r="F332" s="2"/>
      <c r="G332" s="2"/>
      <c r="H332" s="2"/>
    </row>
    <row r="333" spans="1:8" x14ac:dyDescent="0.35">
      <c r="A333" s="2"/>
      <c r="B333" s="2"/>
      <c r="C333" s="2"/>
      <c r="D333" s="71"/>
      <c r="E333" s="71"/>
      <c r="F333" s="2"/>
      <c r="G333" s="2"/>
      <c r="H333" s="2"/>
    </row>
    <row r="334" spans="1:8" x14ac:dyDescent="0.35">
      <c r="A334" s="2"/>
      <c r="B334" s="2"/>
      <c r="C334" s="2"/>
      <c r="D334" s="71"/>
      <c r="E334" s="71"/>
      <c r="F334" s="2"/>
      <c r="G334" s="2"/>
      <c r="H334" s="2"/>
    </row>
    <row r="335" spans="1:8" x14ac:dyDescent="0.35">
      <c r="A335" s="2"/>
      <c r="B335" s="2"/>
      <c r="C335" s="2"/>
      <c r="D335" s="71"/>
      <c r="E335" s="71"/>
      <c r="F335" s="2"/>
      <c r="G335" s="2"/>
      <c r="H335" s="2"/>
    </row>
    <row r="336" spans="1:8" x14ac:dyDescent="0.35">
      <c r="A336" s="2"/>
      <c r="B336" s="2"/>
      <c r="C336" s="2"/>
      <c r="D336" s="71"/>
      <c r="E336" s="71"/>
      <c r="F336" s="2"/>
      <c r="G336" s="2"/>
      <c r="H336" s="2"/>
    </row>
    <row r="337" spans="1:8" x14ac:dyDescent="0.35">
      <c r="A337" s="2"/>
      <c r="B337" s="2"/>
      <c r="C337" s="2"/>
      <c r="D337" s="71"/>
      <c r="E337" s="71"/>
      <c r="F337" s="2"/>
      <c r="G337" s="2"/>
      <c r="H337" s="2"/>
    </row>
    <row r="338" spans="1:8" x14ac:dyDescent="0.35">
      <c r="A338" s="2"/>
      <c r="B338" s="2"/>
      <c r="C338" s="2"/>
      <c r="D338" s="71"/>
      <c r="E338" s="71"/>
      <c r="F338" s="2"/>
      <c r="G338" s="2"/>
      <c r="H338" s="2"/>
    </row>
    <row r="339" spans="1:8" x14ac:dyDescent="0.35">
      <c r="A339" s="2"/>
      <c r="B339" s="2"/>
      <c r="C339" s="2"/>
      <c r="D339" s="71"/>
      <c r="E339" s="71"/>
      <c r="F339" s="2"/>
      <c r="G339" s="2"/>
      <c r="H339" s="2"/>
    </row>
    <row r="340" spans="1:8" x14ac:dyDescent="0.35">
      <c r="A340" s="2"/>
      <c r="B340" s="2"/>
      <c r="C340" s="2"/>
      <c r="D340" s="71"/>
      <c r="E340" s="71"/>
      <c r="F340" s="2"/>
      <c r="G340" s="2"/>
      <c r="H340" s="2"/>
    </row>
    <row r="341" spans="1:8" x14ac:dyDescent="0.35">
      <c r="A341" s="2"/>
      <c r="B341" s="2"/>
      <c r="C341" s="2"/>
      <c r="D341" s="71"/>
      <c r="E341" s="71"/>
      <c r="F341" s="2"/>
      <c r="G341" s="2"/>
      <c r="H341" s="2"/>
    </row>
    <row r="342" spans="1:8" x14ac:dyDescent="0.35">
      <c r="A342" s="2"/>
      <c r="B342" s="2"/>
      <c r="C342" s="2"/>
      <c r="D342" s="71"/>
      <c r="E342" s="71"/>
      <c r="F342" s="2"/>
      <c r="G342" s="2"/>
      <c r="H342" s="2"/>
    </row>
    <row r="343" spans="1:8" x14ac:dyDescent="0.35">
      <c r="A343" s="2"/>
      <c r="B343" s="2"/>
      <c r="C343" s="2"/>
      <c r="D343" s="71"/>
      <c r="E343" s="71"/>
      <c r="F343" s="2"/>
      <c r="G343" s="2"/>
      <c r="H343" s="2"/>
    </row>
    <row r="344" spans="1:8" x14ac:dyDescent="0.35">
      <c r="A344" s="2"/>
      <c r="B344" s="2"/>
      <c r="C344" s="2"/>
      <c r="D344" s="71"/>
      <c r="E344" s="71"/>
      <c r="F344" s="2"/>
      <c r="G344" s="2"/>
      <c r="H344" s="2"/>
    </row>
    <row r="345" spans="1:8" x14ac:dyDescent="0.35">
      <c r="A345" s="2"/>
      <c r="B345" s="2"/>
      <c r="C345" s="2"/>
      <c r="D345" s="71"/>
      <c r="E345" s="71"/>
      <c r="F345" s="2"/>
      <c r="G345" s="2"/>
      <c r="H345" s="2"/>
    </row>
    <row r="346" spans="1:8" x14ac:dyDescent="0.35">
      <c r="A346" s="2"/>
      <c r="B346" s="2"/>
      <c r="C346" s="2"/>
      <c r="D346" s="71"/>
      <c r="E346" s="71"/>
      <c r="F346" s="2"/>
      <c r="G346" s="2"/>
      <c r="H346" s="2"/>
    </row>
    <row r="347" spans="1:8" x14ac:dyDescent="0.35">
      <c r="A347" s="2"/>
      <c r="B347" s="2"/>
      <c r="C347" s="2"/>
      <c r="D347" s="71"/>
      <c r="E347" s="71"/>
      <c r="F347" s="2"/>
      <c r="G347" s="2"/>
      <c r="H347" s="2"/>
    </row>
    <row r="348" spans="1:8" x14ac:dyDescent="0.35">
      <c r="A348" s="2"/>
      <c r="B348" s="2"/>
      <c r="C348" s="2"/>
      <c r="D348" s="71"/>
      <c r="E348" s="71"/>
      <c r="F348" s="2"/>
      <c r="G348" s="2"/>
      <c r="H348" s="2"/>
    </row>
    <row r="349" spans="1:8" x14ac:dyDescent="0.35">
      <c r="A349" s="2"/>
      <c r="B349" s="2"/>
      <c r="C349" s="2"/>
      <c r="D349" s="71"/>
      <c r="E349" s="71"/>
      <c r="F349" s="2"/>
      <c r="G349" s="2"/>
      <c r="H349" s="2"/>
    </row>
    <row r="350" spans="1:8" x14ac:dyDescent="0.35">
      <c r="A350" s="2"/>
      <c r="B350" s="2"/>
      <c r="C350" s="2"/>
      <c r="D350" s="71"/>
      <c r="E350" s="71"/>
      <c r="F350" s="2"/>
      <c r="G350" s="2"/>
      <c r="H350" s="2"/>
    </row>
    <row r="351" spans="1:8" x14ac:dyDescent="0.35">
      <c r="A351" s="2"/>
      <c r="B351" s="2"/>
      <c r="C351" s="2"/>
      <c r="D351" s="71"/>
      <c r="E351" s="71"/>
      <c r="F351" s="2"/>
      <c r="G351" s="2"/>
      <c r="H351" s="2"/>
    </row>
    <row r="352" spans="1:8" x14ac:dyDescent="0.35">
      <c r="A352" s="2"/>
      <c r="B352" s="2"/>
      <c r="C352" s="2"/>
      <c r="D352" s="71"/>
      <c r="E352" s="71"/>
      <c r="F352" s="2"/>
      <c r="G352" s="2"/>
      <c r="H352" s="2"/>
    </row>
    <row r="353" spans="1:8" x14ac:dyDescent="0.35">
      <c r="A353" s="2"/>
      <c r="B353" s="2"/>
      <c r="C353" s="2"/>
      <c r="D353" s="71"/>
      <c r="E353" s="71"/>
      <c r="F353" s="2"/>
      <c r="G353" s="2"/>
      <c r="H353" s="2"/>
    </row>
    <row r="354" spans="1:8" x14ac:dyDescent="0.35">
      <c r="A354" s="2"/>
      <c r="B354" s="2"/>
      <c r="C354" s="2"/>
      <c r="D354" s="71"/>
      <c r="E354" s="71"/>
      <c r="F354" s="2"/>
      <c r="G354" s="2"/>
      <c r="H354" s="2"/>
    </row>
    <row r="355" spans="1:8" x14ac:dyDescent="0.35">
      <c r="A355" s="2"/>
      <c r="B355" s="2"/>
      <c r="C355" s="2"/>
      <c r="D355" s="71"/>
      <c r="E355" s="71"/>
      <c r="F355" s="2"/>
      <c r="G355" s="2"/>
      <c r="H355" s="2"/>
    </row>
    <row r="356" spans="1:8" x14ac:dyDescent="0.35">
      <c r="A356" s="2"/>
      <c r="B356" s="2"/>
      <c r="C356" s="2"/>
      <c r="D356" s="71"/>
      <c r="E356" s="71"/>
      <c r="F356" s="2"/>
      <c r="G356" s="2"/>
      <c r="H356" s="2"/>
    </row>
    <row r="357" spans="1:8" x14ac:dyDescent="0.35">
      <c r="A357" s="2"/>
      <c r="B357" s="2"/>
      <c r="C357" s="2"/>
      <c r="D357" s="71"/>
      <c r="E357" s="71"/>
      <c r="F357" s="2"/>
      <c r="G357" s="2"/>
      <c r="H357" s="2"/>
    </row>
    <row r="358" spans="1:8" x14ac:dyDescent="0.35">
      <c r="A358" s="2"/>
      <c r="B358" s="2"/>
      <c r="C358" s="2"/>
      <c r="D358" s="71"/>
      <c r="E358" s="71"/>
      <c r="F358" s="2"/>
      <c r="G358" s="2"/>
      <c r="H358" s="2"/>
    </row>
    <row r="359" spans="1:8" x14ac:dyDescent="0.35">
      <c r="A359" s="2"/>
      <c r="B359" s="2"/>
      <c r="C359" s="2"/>
      <c r="D359" s="71"/>
      <c r="E359" s="71"/>
      <c r="F359" s="2"/>
      <c r="G359" s="2"/>
      <c r="H359" s="2"/>
    </row>
    <row r="360" spans="1:8" x14ac:dyDescent="0.35">
      <c r="A360" s="2"/>
      <c r="B360" s="2"/>
      <c r="C360" s="2"/>
      <c r="D360" s="71"/>
      <c r="E360" s="71"/>
      <c r="F360" s="2"/>
      <c r="G360" s="2"/>
      <c r="H360" s="2"/>
    </row>
    <row r="361" spans="1:8" x14ac:dyDescent="0.35">
      <c r="A361" s="2"/>
      <c r="B361" s="2"/>
      <c r="C361" s="2"/>
      <c r="D361" s="71"/>
      <c r="E361" s="71"/>
      <c r="F361" s="2"/>
      <c r="G361" s="2"/>
      <c r="H361" s="2"/>
    </row>
    <row r="362" spans="1:8" x14ac:dyDescent="0.35">
      <c r="A362" s="2"/>
      <c r="B362" s="2"/>
      <c r="C362" s="2"/>
      <c r="D362" s="71"/>
      <c r="E362" s="71"/>
      <c r="F362" s="2"/>
      <c r="G362" s="2"/>
      <c r="H362" s="2"/>
    </row>
    <row r="363" spans="1:8" x14ac:dyDescent="0.35">
      <c r="A363" s="2"/>
      <c r="B363" s="2"/>
      <c r="C363" s="2"/>
      <c r="D363" s="71"/>
      <c r="E363" s="71"/>
      <c r="F363" s="2"/>
      <c r="G363" s="2"/>
      <c r="H363" s="2"/>
    </row>
    <row r="364" spans="1:8" x14ac:dyDescent="0.35">
      <c r="A364" s="2"/>
      <c r="B364" s="2"/>
      <c r="C364" s="2"/>
      <c r="D364" s="71"/>
      <c r="E364" s="71"/>
      <c r="F364" s="2"/>
      <c r="G364" s="2"/>
      <c r="H364" s="2"/>
    </row>
    <row r="365" spans="1:8" x14ac:dyDescent="0.35">
      <c r="A365" s="2"/>
      <c r="B365" s="2"/>
      <c r="C365" s="2"/>
      <c r="D365" s="71"/>
      <c r="E365" s="71"/>
      <c r="F365" s="2"/>
      <c r="G365" s="2"/>
      <c r="H365" s="2"/>
    </row>
    <row r="366" spans="1:8" x14ac:dyDescent="0.35">
      <c r="A366" s="2"/>
      <c r="B366" s="2"/>
      <c r="C366" s="2"/>
      <c r="D366" s="71"/>
      <c r="E366" s="71"/>
      <c r="F366" s="2"/>
      <c r="G366" s="2"/>
      <c r="H366" s="2"/>
    </row>
    <row r="367" spans="1:8" x14ac:dyDescent="0.35">
      <c r="A367" s="2"/>
      <c r="B367" s="2"/>
      <c r="C367" s="2"/>
      <c r="D367" s="71"/>
      <c r="E367" s="71"/>
      <c r="F367" s="2"/>
      <c r="G367" s="2"/>
      <c r="H367" s="2"/>
    </row>
    <row r="368" spans="1:8" x14ac:dyDescent="0.35">
      <c r="A368" s="2"/>
      <c r="B368" s="2"/>
      <c r="C368" s="2"/>
      <c r="D368" s="71"/>
      <c r="E368" s="71"/>
      <c r="F368" s="2"/>
      <c r="G368" s="2"/>
      <c r="H368" s="2"/>
    </row>
    <row r="369" spans="1:8" x14ac:dyDescent="0.35">
      <c r="A369" s="2"/>
      <c r="B369" s="2"/>
      <c r="C369" s="2"/>
      <c r="D369" s="71"/>
      <c r="E369" s="71"/>
      <c r="F369" s="2"/>
      <c r="G369" s="2"/>
      <c r="H369" s="2"/>
    </row>
    <row r="370" spans="1:8" x14ac:dyDescent="0.35">
      <c r="A370" s="2"/>
      <c r="B370" s="2"/>
      <c r="C370" s="2"/>
      <c r="D370" s="71"/>
      <c r="E370" s="71"/>
      <c r="F370" s="2"/>
      <c r="G370" s="2"/>
      <c r="H370" s="2"/>
    </row>
    <row r="371" spans="1:8" x14ac:dyDescent="0.35">
      <c r="A371" s="2"/>
      <c r="B371" s="2"/>
      <c r="C371" s="2"/>
      <c r="D371" s="71"/>
      <c r="E371" s="71"/>
      <c r="F371" s="2"/>
      <c r="G371" s="2"/>
      <c r="H371" s="2"/>
    </row>
    <row r="372" spans="1:8" x14ac:dyDescent="0.35">
      <c r="A372" s="2"/>
      <c r="B372" s="2"/>
      <c r="C372" s="2"/>
      <c r="D372" s="71"/>
      <c r="E372" s="71"/>
      <c r="F372" s="2"/>
      <c r="G372" s="2"/>
      <c r="H372" s="2"/>
    </row>
    <row r="373" spans="1:8" x14ac:dyDescent="0.35">
      <c r="A373" s="2"/>
      <c r="B373" s="2"/>
      <c r="C373" s="2"/>
      <c r="D373" s="71"/>
      <c r="E373" s="71"/>
      <c r="F373" s="2"/>
      <c r="G373" s="2"/>
      <c r="H373" s="2"/>
    </row>
    <row r="374" spans="1:8" x14ac:dyDescent="0.35">
      <c r="A374" s="2"/>
      <c r="B374" s="2"/>
      <c r="C374" s="2"/>
      <c r="D374" s="71"/>
      <c r="E374" s="71"/>
      <c r="F374" s="2"/>
      <c r="G374" s="2"/>
      <c r="H374" s="2"/>
    </row>
    <row r="375" spans="1:8" x14ac:dyDescent="0.35">
      <c r="A375" s="2"/>
      <c r="B375" s="2"/>
      <c r="C375" s="2"/>
      <c r="D375" s="71"/>
      <c r="E375" s="71"/>
      <c r="F375" s="2"/>
      <c r="G375" s="2"/>
      <c r="H375" s="2"/>
    </row>
    <row r="376" spans="1:8" x14ac:dyDescent="0.35">
      <c r="A376" s="2"/>
      <c r="B376" s="2"/>
      <c r="C376" s="2"/>
      <c r="D376" s="71"/>
      <c r="E376" s="71"/>
      <c r="F376" s="2"/>
      <c r="G376" s="2"/>
      <c r="H376" s="2"/>
    </row>
    <row r="377" spans="1:8" x14ac:dyDescent="0.35">
      <c r="A377" s="2"/>
      <c r="B377" s="2"/>
      <c r="C377" s="2"/>
      <c r="D377" s="71"/>
      <c r="E377" s="71"/>
      <c r="F377" s="2"/>
      <c r="G377" s="2"/>
      <c r="H377" s="2"/>
    </row>
    <row r="378" spans="1:8" x14ac:dyDescent="0.35">
      <c r="A378" s="2"/>
      <c r="B378" s="2"/>
      <c r="C378" s="2"/>
      <c r="D378" s="71"/>
      <c r="E378" s="71"/>
      <c r="F378" s="2"/>
      <c r="G378" s="2"/>
      <c r="H378" s="2"/>
    </row>
    <row r="379" spans="1:8" x14ac:dyDescent="0.35">
      <c r="A379" s="2"/>
      <c r="B379" s="2"/>
      <c r="C379" s="2"/>
      <c r="D379" s="71"/>
      <c r="E379" s="71"/>
      <c r="F379" s="2"/>
      <c r="G379" s="2"/>
      <c r="H379" s="2"/>
    </row>
    <row r="380" spans="1:8" x14ac:dyDescent="0.35">
      <c r="A380" s="2"/>
      <c r="B380" s="2"/>
      <c r="C380" s="2"/>
      <c r="D380" s="71"/>
      <c r="E380" s="71"/>
      <c r="F380" s="2"/>
      <c r="G380" s="2"/>
      <c r="H380" s="2"/>
    </row>
    <row r="381" spans="1:8" x14ac:dyDescent="0.35">
      <c r="A381" s="2"/>
      <c r="B381" s="2"/>
      <c r="C381" s="2"/>
      <c r="D381" s="71"/>
      <c r="E381" s="71"/>
      <c r="F381" s="2"/>
      <c r="G381" s="2"/>
      <c r="H381" s="2"/>
    </row>
    <row r="382" spans="1:8" x14ac:dyDescent="0.35">
      <c r="A382" s="2"/>
      <c r="B382" s="2"/>
      <c r="C382" s="2"/>
      <c r="D382" s="71"/>
      <c r="E382" s="71"/>
      <c r="F382" s="2"/>
      <c r="G382" s="2"/>
      <c r="H382" s="2"/>
    </row>
    <row r="383" spans="1:8" x14ac:dyDescent="0.35">
      <c r="A383" s="2"/>
      <c r="B383" s="2"/>
      <c r="C383" s="2"/>
      <c r="D383" s="71"/>
      <c r="E383" s="71"/>
      <c r="F383" s="2"/>
      <c r="G383" s="2"/>
      <c r="H383" s="2"/>
    </row>
    <row r="384" spans="1:8" x14ac:dyDescent="0.35">
      <c r="A384" s="2"/>
      <c r="B384" s="2"/>
      <c r="C384" s="2"/>
      <c r="D384" s="71"/>
      <c r="E384" s="71"/>
      <c r="F384" s="2"/>
      <c r="G384" s="2"/>
      <c r="H384" s="2"/>
    </row>
    <row r="385" spans="1:8" x14ac:dyDescent="0.35">
      <c r="A385" s="2"/>
      <c r="B385" s="2"/>
      <c r="C385" s="2"/>
      <c r="D385" s="71"/>
      <c r="E385" s="71"/>
      <c r="F385" s="2"/>
      <c r="G385" s="2"/>
      <c r="H385" s="2"/>
    </row>
    <row r="386" spans="1:8" x14ac:dyDescent="0.35">
      <c r="A386" s="2"/>
      <c r="B386" s="2"/>
      <c r="C386" s="2"/>
      <c r="D386" s="71"/>
      <c r="E386" s="71"/>
      <c r="F386" s="2"/>
      <c r="G386" s="2"/>
      <c r="H386" s="2"/>
    </row>
    <row r="387" spans="1:8" x14ac:dyDescent="0.35">
      <c r="A387" s="2"/>
      <c r="B387" s="2"/>
      <c r="C387" s="2"/>
      <c r="D387" s="71"/>
      <c r="E387" s="71"/>
      <c r="F387" s="2"/>
      <c r="G387" s="2"/>
      <c r="H387" s="2"/>
    </row>
    <row r="388" spans="1:8" x14ac:dyDescent="0.35">
      <c r="A388" s="2"/>
      <c r="B388" s="2"/>
      <c r="C388" s="2"/>
      <c r="D388" s="71"/>
      <c r="E388" s="71"/>
      <c r="F388" s="2"/>
      <c r="G388" s="2"/>
      <c r="H388" s="2"/>
    </row>
    <row r="389" spans="1:8" x14ac:dyDescent="0.35">
      <c r="A389" s="2"/>
      <c r="B389" s="2"/>
      <c r="C389" s="2"/>
      <c r="D389" s="71"/>
      <c r="E389" s="71"/>
      <c r="F389" s="2"/>
      <c r="G389" s="2"/>
      <c r="H389" s="2"/>
    </row>
    <row r="390" spans="1:8" x14ac:dyDescent="0.35">
      <c r="A390" s="2"/>
      <c r="B390" s="2"/>
      <c r="C390" s="2"/>
      <c r="D390" s="71"/>
      <c r="E390" s="71"/>
      <c r="F390" s="2"/>
      <c r="G390" s="2"/>
      <c r="H390" s="2"/>
    </row>
    <row r="391" spans="1:8" x14ac:dyDescent="0.35">
      <c r="A391" s="2"/>
      <c r="B391" s="2"/>
      <c r="C391" s="2"/>
      <c r="D391" s="71"/>
      <c r="E391" s="71"/>
      <c r="F391" s="2"/>
      <c r="G391" s="2"/>
      <c r="H391" s="2"/>
    </row>
    <row r="392" spans="1:8" x14ac:dyDescent="0.35">
      <c r="A392" s="2"/>
      <c r="B392" s="2"/>
      <c r="C392" s="2"/>
      <c r="D392" s="71"/>
      <c r="E392" s="71"/>
      <c r="F392" s="2"/>
      <c r="G392" s="2"/>
      <c r="H392" s="2"/>
    </row>
    <row r="393" spans="1:8" x14ac:dyDescent="0.35">
      <c r="A393" s="2"/>
      <c r="B393" s="2"/>
      <c r="C393" s="2"/>
      <c r="D393" s="71"/>
      <c r="E393" s="71"/>
      <c r="F393" s="2"/>
      <c r="G393" s="2"/>
      <c r="H393" s="2"/>
    </row>
    <row r="394" spans="1:8" x14ac:dyDescent="0.35">
      <c r="A394" s="2"/>
      <c r="B394" s="2"/>
      <c r="C394" s="2"/>
      <c r="D394" s="71"/>
      <c r="E394" s="71"/>
      <c r="F394" s="2"/>
      <c r="G394" s="2"/>
      <c r="H394" s="2"/>
    </row>
    <row r="395" spans="1:8" x14ac:dyDescent="0.35">
      <c r="A395" s="2"/>
      <c r="B395" s="2"/>
      <c r="C395" s="2"/>
      <c r="D395" s="71"/>
      <c r="E395" s="71"/>
      <c r="F395" s="2"/>
      <c r="G395" s="2"/>
      <c r="H395" s="2"/>
    </row>
    <row r="396" spans="1:8" x14ac:dyDescent="0.35">
      <c r="A396" s="2"/>
      <c r="B396" s="2"/>
      <c r="C396" s="2"/>
      <c r="D396" s="71"/>
      <c r="E396" s="71"/>
      <c r="F396" s="2"/>
      <c r="G396" s="2"/>
      <c r="H396" s="2"/>
    </row>
    <row r="397" spans="1:8" x14ac:dyDescent="0.35">
      <c r="A397" s="2"/>
      <c r="B397" s="2"/>
      <c r="C397" s="2"/>
      <c r="D397" s="71"/>
      <c r="E397" s="71"/>
      <c r="F397" s="2"/>
      <c r="G397" s="2"/>
      <c r="H397" s="2"/>
    </row>
    <row r="398" spans="1:8" x14ac:dyDescent="0.35">
      <c r="A398" s="2"/>
      <c r="B398" s="2"/>
      <c r="C398" s="2"/>
      <c r="D398" s="71"/>
      <c r="E398" s="71"/>
      <c r="F398" s="2"/>
      <c r="G398" s="2"/>
      <c r="H398" s="2"/>
    </row>
    <row r="399" spans="1:8" x14ac:dyDescent="0.35">
      <c r="A399" s="2"/>
      <c r="B399" s="2"/>
      <c r="C399" s="2"/>
      <c r="D399" s="71"/>
      <c r="E399" s="71"/>
      <c r="F399" s="2"/>
      <c r="G399" s="2"/>
      <c r="H399" s="2"/>
    </row>
    <row r="400" spans="1:8" x14ac:dyDescent="0.35">
      <c r="A400" s="2"/>
      <c r="B400" s="2"/>
      <c r="C400" s="2"/>
      <c r="D400" s="71"/>
      <c r="E400" s="71"/>
      <c r="F400" s="2"/>
      <c r="G400" s="2"/>
      <c r="H400" s="2"/>
    </row>
    <row r="401" spans="1:8" x14ac:dyDescent="0.35">
      <c r="A401" s="2"/>
      <c r="B401" s="2"/>
      <c r="C401" s="2"/>
      <c r="D401" s="71"/>
      <c r="E401" s="71"/>
      <c r="F401" s="2"/>
      <c r="G401" s="2"/>
      <c r="H401" s="2"/>
    </row>
    <row r="402" spans="1:8" x14ac:dyDescent="0.35">
      <c r="A402" s="2"/>
      <c r="B402" s="2"/>
      <c r="C402" s="2"/>
      <c r="D402" s="71"/>
      <c r="E402" s="71"/>
      <c r="F402" s="2"/>
      <c r="G402" s="2"/>
      <c r="H402" s="2"/>
    </row>
    <row r="403" spans="1:8" x14ac:dyDescent="0.35">
      <c r="A403" s="2"/>
      <c r="B403" s="2"/>
      <c r="C403" s="2"/>
      <c r="D403" s="71"/>
      <c r="E403" s="71"/>
      <c r="F403" s="2"/>
      <c r="G403" s="2"/>
      <c r="H403" s="2"/>
    </row>
    <row r="404" spans="1:8" x14ac:dyDescent="0.35">
      <c r="A404" s="2"/>
      <c r="B404" s="2"/>
      <c r="C404" s="2"/>
      <c r="D404" s="71"/>
      <c r="E404" s="71"/>
      <c r="F404" s="2"/>
      <c r="G404" s="2"/>
      <c r="H404" s="2"/>
    </row>
    <row r="405" spans="1:8" x14ac:dyDescent="0.35">
      <c r="A405" s="2"/>
      <c r="B405" s="2"/>
      <c r="C405" s="2"/>
      <c r="D405" s="71"/>
      <c r="E405" s="71"/>
      <c r="F405" s="2"/>
      <c r="G405" s="2"/>
      <c r="H405" s="2"/>
    </row>
    <row r="406" spans="1:8" x14ac:dyDescent="0.35">
      <c r="A406" s="2"/>
      <c r="B406" s="2"/>
      <c r="C406" s="2"/>
      <c r="D406" s="71"/>
      <c r="E406" s="71"/>
      <c r="F406" s="2"/>
      <c r="G406" s="2"/>
      <c r="H406" s="2"/>
    </row>
    <row r="407" spans="1:8" x14ac:dyDescent="0.35">
      <c r="A407" s="2"/>
      <c r="B407" s="2"/>
      <c r="C407" s="2"/>
      <c r="D407" s="71"/>
      <c r="E407" s="71"/>
      <c r="F407" s="2"/>
      <c r="G407" s="2"/>
      <c r="H407" s="2"/>
    </row>
    <row r="408" spans="1:8" x14ac:dyDescent="0.35">
      <c r="A408" s="2"/>
      <c r="B408" s="2"/>
      <c r="C408" s="2"/>
      <c r="D408" s="71"/>
      <c r="E408" s="71"/>
      <c r="F408" s="2"/>
      <c r="G408" s="2"/>
      <c r="H408" s="2"/>
    </row>
    <row r="409" spans="1:8" x14ac:dyDescent="0.35">
      <c r="A409" s="2"/>
      <c r="B409" s="2"/>
      <c r="C409" s="2"/>
      <c r="D409" s="71"/>
      <c r="E409" s="71"/>
      <c r="F409" s="2"/>
      <c r="G409" s="2"/>
      <c r="H409" s="2"/>
    </row>
    <row r="410" spans="1:8" x14ac:dyDescent="0.35">
      <c r="A410" s="2"/>
      <c r="B410" s="2"/>
      <c r="C410" s="2"/>
      <c r="D410" s="71"/>
      <c r="E410" s="71"/>
      <c r="F410" s="2"/>
      <c r="G410" s="2"/>
      <c r="H410" s="2"/>
    </row>
    <row r="411" spans="1:8" x14ac:dyDescent="0.35">
      <c r="A411" s="2"/>
      <c r="B411" s="2"/>
      <c r="C411" s="2"/>
      <c r="D411" s="71"/>
      <c r="E411" s="71"/>
      <c r="F411" s="2"/>
      <c r="G411" s="2"/>
      <c r="H411" s="2"/>
    </row>
    <row r="412" spans="1:8" x14ac:dyDescent="0.35">
      <c r="A412" s="2"/>
      <c r="B412" s="2"/>
      <c r="C412" s="2"/>
      <c r="D412" s="71"/>
      <c r="E412" s="71"/>
      <c r="F412" s="2"/>
      <c r="G412" s="2"/>
      <c r="H412" s="2"/>
    </row>
    <row r="413" spans="1:8" x14ac:dyDescent="0.35">
      <c r="A413" s="2"/>
      <c r="B413" s="2"/>
      <c r="C413" s="2"/>
      <c r="D413" s="71"/>
      <c r="E413" s="71"/>
      <c r="F413" s="2"/>
      <c r="G413" s="2"/>
      <c r="H413" s="2"/>
    </row>
    <row r="414" spans="1:8" x14ac:dyDescent="0.35">
      <c r="A414" s="2"/>
      <c r="B414" s="2"/>
      <c r="C414" s="2"/>
      <c r="D414" s="71"/>
      <c r="E414" s="71"/>
      <c r="F414" s="2"/>
      <c r="G414" s="2"/>
      <c r="H414" s="2"/>
    </row>
    <row r="415" spans="1:8" x14ac:dyDescent="0.35">
      <c r="A415" s="2"/>
      <c r="B415" s="2"/>
      <c r="C415" s="2"/>
      <c r="D415" s="71"/>
      <c r="E415" s="71"/>
      <c r="F415" s="2"/>
      <c r="G415" s="2"/>
      <c r="H415" s="2"/>
    </row>
    <row r="416" spans="1:8" x14ac:dyDescent="0.35">
      <c r="A416" s="2"/>
      <c r="B416" s="2"/>
      <c r="C416" s="2"/>
      <c r="D416" s="71"/>
      <c r="E416" s="71"/>
      <c r="F416" s="2"/>
      <c r="G416" s="2"/>
      <c r="H416" s="2"/>
    </row>
    <row r="417" spans="1:8" x14ac:dyDescent="0.35">
      <c r="A417" s="2"/>
      <c r="B417" s="2"/>
      <c r="C417" s="2"/>
      <c r="D417" s="71"/>
      <c r="E417" s="71"/>
      <c r="F417" s="2"/>
      <c r="G417" s="2"/>
      <c r="H417" s="2"/>
    </row>
    <row r="418" spans="1:8" x14ac:dyDescent="0.35">
      <c r="A418" s="2"/>
      <c r="B418" s="2"/>
      <c r="C418" s="2"/>
      <c r="D418" s="71"/>
      <c r="E418" s="71"/>
      <c r="F418" s="2"/>
      <c r="G418" s="2"/>
      <c r="H418" s="2"/>
    </row>
    <row r="419" spans="1:8" x14ac:dyDescent="0.35">
      <c r="A419" s="2"/>
      <c r="B419" s="2"/>
      <c r="C419" s="2"/>
      <c r="D419" s="71"/>
      <c r="E419" s="71"/>
      <c r="F419" s="2"/>
      <c r="G419" s="2"/>
      <c r="H419" s="2"/>
    </row>
    <row r="420" spans="1:8" x14ac:dyDescent="0.35">
      <c r="A420" s="2"/>
      <c r="B420" s="2"/>
      <c r="C420" s="2"/>
      <c r="D420" s="71"/>
      <c r="E420" s="71"/>
      <c r="F420" s="2"/>
      <c r="G420" s="2"/>
      <c r="H420" s="2"/>
    </row>
    <row r="421" spans="1:8" x14ac:dyDescent="0.35">
      <c r="A421" s="2"/>
      <c r="B421" s="2"/>
      <c r="C421" s="2"/>
      <c r="D421" s="71"/>
      <c r="E421" s="71"/>
      <c r="F421" s="2"/>
      <c r="G421" s="2"/>
      <c r="H421" s="2"/>
    </row>
    <row r="422" spans="1:8" x14ac:dyDescent="0.35">
      <c r="A422" s="2"/>
      <c r="B422" s="2"/>
      <c r="C422" s="2"/>
      <c r="D422" s="71"/>
      <c r="E422" s="71"/>
      <c r="F422" s="2"/>
      <c r="G422" s="2"/>
      <c r="H422" s="2"/>
    </row>
    <row r="423" spans="1:8" x14ac:dyDescent="0.35">
      <c r="A423" s="2"/>
      <c r="B423" s="2"/>
      <c r="C423" s="2"/>
      <c r="D423" s="71"/>
      <c r="E423" s="71"/>
      <c r="F423" s="2"/>
      <c r="G423" s="2"/>
      <c r="H423" s="2"/>
    </row>
    <row r="424" spans="1:8" x14ac:dyDescent="0.35">
      <c r="A424" s="2"/>
      <c r="B424" s="2"/>
      <c r="C424" s="2"/>
      <c r="D424" s="71"/>
      <c r="E424" s="71"/>
      <c r="F424" s="2"/>
      <c r="G424" s="2"/>
      <c r="H424" s="2"/>
    </row>
    <row r="425" spans="1:8" x14ac:dyDescent="0.35">
      <c r="A425" s="2"/>
      <c r="B425" s="2"/>
      <c r="C425" s="2"/>
      <c r="D425" s="71"/>
      <c r="E425" s="71"/>
      <c r="F425" s="2"/>
      <c r="G425" s="2"/>
      <c r="H425" s="2"/>
    </row>
    <row r="426" spans="1:8" x14ac:dyDescent="0.35">
      <c r="A426" s="2"/>
      <c r="B426" s="2"/>
      <c r="C426" s="2"/>
      <c r="D426" s="71"/>
      <c r="E426" s="71"/>
      <c r="F426" s="2"/>
      <c r="G426" s="2"/>
      <c r="H426" s="2"/>
    </row>
    <row r="427" spans="1:8" x14ac:dyDescent="0.35">
      <c r="A427" s="2"/>
      <c r="B427" s="2"/>
      <c r="C427" s="2"/>
      <c r="D427" s="71"/>
      <c r="E427" s="71"/>
      <c r="F427" s="2"/>
      <c r="G427" s="2"/>
      <c r="H427" s="2"/>
    </row>
    <row r="428" spans="1:8" x14ac:dyDescent="0.35">
      <c r="A428" s="2"/>
      <c r="B428" s="2"/>
      <c r="C428" s="2"/>
      <c r="D428" s="71"/>
      <c r="E428" s="71"/>
      <c r="F428" s="2"/>
      <c r="G428" s="2"/>
      <c r="H428" s="2"/>
    </row>
    <row r="429" spans="1:8" x14ac:dyDescent="0.35">
      <c r="A429" s="2"/>
      <c r="B429" s="2"/>
      <c r="C429" s="2"/>
      <c r="D429" s="71"/>
      <c r="E429" s="71"/>
      <c r="F429" s="2"/>
      <c r="G429" s="2"/>
      <c r="H429" s="2"/>
    </row>
    <row r="430" spans="1:8" x14ac:dyDescent="0.35">
      <c r="A430" s="2"/>
      <c r="B430" s="2"/>
      <c r="C430" s="2"/>
      <c r="D430" s="71"/>
      <c r="E430" s="71"/>
      <c r="F430" s="2"/>
      <c r="G430" s="2"/>
      <c r="H430" s="2"/>
    </row>
    <row r="431" spans="1:8" x14ac:dyDescent="0.35">
      <c r="A431" s="2"/>
      <c r="B431" s="2"/>
      <c r="C431" s="2"/>
      <c r="D431" s="71"/>
      <c r="E431" s="71"/>
      <c r="F431" s="2"/>
      <c r="G431" s="2"/>
      <c r="H431" s="2"/>
    </row>
    <row r="432" spans="1:8" x14ac:dyDescent="0.35">
      <c r="A432" s="2"/>
      <c r="B432" s="2"/>
      <c r="C432" s="2"/>
      <c r="D432" s="71"/>
      <c r="E432" s="71"/>
      <c r="F432" s="2"/>
      <c r="G432" s="2"/>
      <c r="H432" s="2"/>
    </row>
    <row r="433" spans="1:8" x14ac:dyDescent="0.35">
      <c r="A433" s="2"/>
      <c r="B433" s="2"/>
      <c r="C433" s="2"/>
      <c r="D433" s="71"/>
      <c r="E433" s="71"/>
      <c r="F433" s="2"/>
      <c r="G433" s="2"/>
      <c r="H433" s="2"/>
    </row>
    <row r="434" spans="1:8" x14ac:dyDescent="0.35">
      <c r="A434" s="2"/>
      <c r="B434" s="2"/>
      <c r="C434" s="2"/>
      <c r="D434" s="71"/>
      <c r="E434" s="71"/>
      <c r="F434" s="2"/>
      <c r="G434" s="2"/>
      <c r="H434" s="2"/>
    </row>
    <row r="435" spans="1:8" x14ac:dyDescent="0.35">
      <c r="A435" s="2"/>
      <c r="B435" s="2"/>
      <c r="C435" s="2"/>
      <c r="D435" s="71"/>
      <c r="E435" s="71"/>
      <c r="F435" s="2"/>
      <c r="G435" s="2"/>
      <c r="H435" s="2"/>
    </row>
    <row r="436" spans="1:8" x14ac:dyDescent="0.35">
      <c r="A436" s="2"/>
      <c r="B436" s="2"/>
      <c r="C436" s="2"/>
      <c r="D436" s="71"/>
      <c r="E436" s="71"/>
      <c r="F436" s="2"/>
      <c r="G436" s="2"/>
      <c r="H436" s="2"/>
    </row>
    <row r="437" spans="1:8" x14ac:dyDescent="0.35">
      <c r="A437" s="2"/>
      <c r="B437" s="2"/>
      <c r="C437" s="2"/>
      <c r="D437" s="71"/>
      <c r="E437" s="71"/>
      <c r="F437" s="2"/>
      <c r="G437" s="2"/>
      <c r="H437" s="2"/>
    </row>
    <row r="438" spans="1:8" x14ac:dyDescent="0.35">
      <c r="A438" s="2"/>
      <c r="B438" s="2"/>
      <c r="C438" s="2"/>
      <c r="D438" s="71"/>
      <c r="E438" s="71"/>
      <c r="F438" s="2"/>
      <c r="G438" s="2"/>
      <c r="H438" s="2"/>
    </row>
    <row r="439" spans="1:8" x14ac:dyDescent="0.35">
      <c r="A439" s="2"/>
      <c r="B439" s="2"/>
      <c r="C439" s="2"/>
      <c r="D439" s="71"/>
      <c r="E439" s="71"/>
      <c r="F439" s="2"/>
      <c r="G439" s="2"/>
      <c r="H439" s="2"/>
    </row>
    <row r="440" spans="1:8" x14ac:dyDescent="0.35">
      <c r="A440" s="2"/>
      <c r="B440" s="2"/>
      <c r="C440" s="2"/>
      <c r="D440" s="71"/>
      <c r="E440" s="71"/>
      <c r="F440" s="2"/>
      <c r="G440" s="2"/>
      <c r="H440" s="2"/>
    </row>
    <row r="441" spans="1:8" x14ac:dyDescent="0.35">
      <c r="A441" s="2"/>
      <c r="B441" s="2"/>
      <c r="C441" s="2"/>
      <c r="D441" s="71"/>
      <c r="E441" s="71"/>
      <c r="F441" s="2"/>
      <c r="G441" s="2"/>
      <c r="H441" s="2"/>
    </row>
    <row r="442" spans="1:8" x14ac:dyDescent="0.35">
      <c r="A442" s="2"/>
      <c r="B442" s="2"/>
      <c r="C442" s="2"/>
      <c r="D442" s="71"/>
      <c r="E442" s="71"/>
      <c r="F442" s="2"/>
      <c r="G442" s="2"/>
      <c r="H442" s="2"/>
    </row>
    <row r="443" spans="1:8" x14ac:dyDescent="0.35">
      <c r="A443" s="2"/>
      <c r="B443" s="2"/>
      <c r="C443" s="2"/>
      <c r="D443" s="71"/>
      <c r="E443" s="71"/>
      <c r="F443" s="2"/>
      <c r="G443" s="2"/>
      <c r="H443" s="2"/>
    </row>
    <row r="444" spans="1:8" x14ac:dyDescent="0.35">
      <c r="A444" s="2"/>
      <c r="B444" s="2"/>
      <c r="C444" s="2"/>
      <c r="D444" s="71"/>
      <c r="E444" s="71"/>
      <c r="F444" s="2"/>
      <c r="G444" s="2"/>
      <c r="H444" s="2"/>
    </row>
    <row r="445" spans="1:8" x14ac:dyDescent="0.35">
      <c r="A445" s="2"/>
      <c r="B445" s="2"/>
      <c r="C445" s="2"/>
      <c r="D445" s="71"/>
      <c r="E445" s="71"/>
      <c r="F445" s="2"/>
      <c r="G445" s="2"/>
      <c r="H445" s="2"/>
    </row>
    <row r="446" spans="1:8" x14ac:dyDescent="0.35">
      <c r="A446" s="2"/>
      <c r="B446" s="2"/>
      <c r="C446" s="2"/>
      <c r="D446" s="71"/>
      <c r="E446" s="71"/>
      <c r="F446" s="2"/>
      <c r="G446" s="2"/>
      <c r="H446" s="2"/>
    </row>
    <row r="447" spans="1:8" x14ac:dyDescent="0.35">
      <c r="A447" s="2"/>
      <c r="B447" s="2"/>
      <c r="C447" s="2"/>
      <c r="D447" s="71"/>
      <c r="E447" s="71"/>
      <c r="F447" s="2"/>
      <c r="G447" s="2"/>
      <c r="H447" s="2"/>
    </row>
    <row r="448" spans="1:8" x14ac:dyDescent="0.35">
      <c r="A448" s="2"/>
      <c r="B448" s="2"/>
      <c r="C448" s="2"/>
      <c r="D448" s="71"/>
      <c r="E448" s="71"/>
      <c r="F448" s="2"/>
      <c r="G448" s="2"/>
      <c r="H448" s="2"/>
    </row>
    <row r="449" spans="1:8" x14ac:dyDescent="0.35">
      <c r="A449" s="2"/>
      <c r="B449" s="2"/>
      <c r="C449" s="2"/>
      <c r="D449" s="71"/>
      <c r="E449" s="71"/>
      <c r="F449" s="2"/>
      <c r="G449" s="2"/>
      <c r="H449" s="2"/>
    </row>
    <row r="450" spans="1:8" x14ac:dyDescent="0.35">
      <c r="A450" s="2"/>
      <c r="B450" s="2"/>
      <c r="C450" s="2"/>
      <c r="D450" s="71"/>
      <c r="E450" s="71"/>
      <c r="F450" s="2"/>
      <c r="G450" s="2"/>
      <c r="H450" s="2"/>
    </row>
    <row r="451" spans="1:8" x14ac:dyDescent="0.35">
      <c r="A451" s="2"/>
      <c r="B451" s="2"/>
      <c r="C451" s="2"/>
      <c r="D451" s="71"/>
      <c r="E451" s="71"/>
      <c r="F451" s="2"/>
      <c r="G451" s="2"/>
      <c r="H451" s="2"/>
    </row>
    <row r="452" spans="1:8" x14ac:dyDescent="0.35">
      <c r="A452" s="2"/>
      <c r="B452" s="2"/>
      <c r="C452" s="2"/>
      <c r="D452" s="71"/>
      <c r="E452" s="71"/>
      <c r="F452" s="2"/>
      <c r="G452" s="2"/>
      <c r="H452" s="2"/>
    </row>
    <row r="453" spans="1:8" x14ac:dyDescent="0.35">
      <c r="A453" s="2"/>
      <c r="B453" s="2"/>
      <c r="C453" s="2"/>
      <c r="D453" s="71"/>
      <c r="E453" s="71"/>
      <c r="F453" s="2"/>
      <c r="G453" s="2"/>
      <c r="H453" s="2"/>
    </row>
    <row r="454" spans="1:8" x14ac:dyDescent="0.35">
      <c r="A454" s="2"/>
      <c r="B454" s="2"/>
      <c r="C454" s="2"/>
      <c r="D454" s="71"/>
      <c r="E454" s="71"/>
      <c r="F454" s="2"/>
      <c r="G454" s="2"/>
      <c r="H454" s="2"/>
    </row>
    <row r="455" spans="1:8" x14ac:dyDescent="0.35">
      <c r="A455" s="2"/>
      <c r="B455" s="2"/>
      <c r="C455" s="2"/>
      <c r="D455" s="71"/>
      <c r="E455" s="71"/>
      <c r="F455" s="2"/>
      <c r="G455" s="2"/>
      <c r="H455" s="2"/>
    </row>
    <row r="456" spans="1:8" x14ac:dyDescent="0.35">
      <c r="A456" s="2"/>
      <c r="B456" s="2"/>
      <c r="C456" s="2"/>
      <c r="D456" s="71"/>
      <c r="E456" s="71"/>
      <c r="F456" s="2"/>
      <c r="G456" s="2"/>
      <c r="H456" s="2"/>
    </row>
    <row r="457" spans="1:8" x14ac:dyDescent="0.35">
      <c r="A457" s="2"/>
      <c r="B457" s="2"/>
      <c r="C457" s="2"/>
      <c r="D457" s="71"/>
      <c r="E457" s="71"/>
      <c r="F457" s="2"/>
      <c r="G457" s="2"/>
      <c r="H457" s="2"/>
    </row>
    <row r="458" spans="1:8" x14ac:dyDescent="0.35">
      <c r="A458" s="2"/>
      <c r="B458" s="2"/>
      <c r="C458" s="2"/>
      <c r="D458" s="71"/>
      <c r="E458" s="71"/>
      <c r="F458" s="2"/>
      <c r="G458" s="2"/>
      <c r="H458" s="2"/>
    </row>
    <row r="459" spans="1:8" x14ac:dyDescent="0.35">
      <c r="A459" s="2"/>
      <c r="B459" s="2"/>
      <c r="C459" s="2"/>
      <c r="D459" s="71"/>
      <c r="E459" s="71"/>
      <c r="F459" s="2"/>
      <c r="G459" s="2"/>
      <c r="H459" s="2"/>
    </row>
    <row r="460" spans="1:8" x14ac:dyDescent="0.35">
      <c r="A460" s="2"/>
      <c r="B460" s="2"/>
      <c r="C460" s="2"/>
      <c r="D460" s="71"/>
      <c r="E460" s="71"/>
      <c r="F460" s="2"/>
      <c r="G460" s="2"/>
      <c r="H460" s="2"/>
    </row>
    <row r="461" spans="1:8" x14ac:dyDescent="0.35">
      <c r="A461" s="2"/>
      <c r="B461" s="2"/>
      <c r="C461" s="2"/>
      <c r="D461" s="71"/>
      <c r="E461" s="71"/>
      <c r="F461" s="2"/>
      <c r="G461" s="2"/>
      <c r="H461" s="2"/>
    </row>
    <row r="462" spans="1:8" x14ac:dyDescent="0.35">
      <c r="A462" s="2"/>
      <c r="B462" s="2"/>
      <c r="C462" s="2"/>
      <c r="D462" s="71"/>
      <c r="E462" s="71"/>
      <c r="F462" s="2"/>
      <c r="G462" s="2"/>
      <c r="H462" s="2"/>
    </row>
    <row r="463" spans="1:8" x14ac:dyDescent="0.35">
      <c r="A463" s="2"/>
      <c r="B463" s="2"/>
      <c r="C463" s="2"/>
      <c r="D463" s="71"/>
      <c r="E463" s="71"/>
      <c r="F463" s="2"/>
      <c r="G463" s="2"/>
      <c r="H463" s="2"/>
    </row>
    <row r="464" spans="1:8" x14ac:dyDescent="0.35">
      <c r="A464" s="2"/>
      <c r="B464" s="2"/>
      <c r="C464" s="2"/>
      <c r="D464" s="71"/>
      <c r="E464" s="71"/>
      <c r="F464" s="2"/>
      <c r="G464" s="2"/>
      <c r="H464" s="2"/>
    </row>
    <row r="465" spans="1:8" x14ac:dyDescent="0.35">
      <c r="A465" s="2"/>
      <c r="B465" s="2"/>
      <c r="C465" s="2"/>
      <c r="D465" s="71"/>
      <c r="E465" s="71"/>
      <c r="F465" s="2"/>
      <c r="G465" s="2"/>
      <c r="H465" s="2"/>
    </row>
    <row r="466" spans="1:8" x14ac:dyDescent="0.35">
      <c r="A466" s="2"/>
      <c r="B466" s="2"/>
      <c r="C466" s="2"/>
      <c r="D466" s="71"/>
      <c r="E466" s="71"/>
      <c r="F466" s="2"/>
      <c r="G466" s="2"/>
      <c r="H466" s="2"/>
    </row>
    <row r="467" spans="1:8" x14ac:dyDescent="0.35">
      <c r="A467" s="2"/>
      <c r="B467" s="2"/>
      <c r="C467" s="2"/>
      <c r="D467" s="71"/>
      <c r="E467" s="71"/>
      <c r="F467" s="2"/>
      <c r="G467" s="2"/>
      <c r="H467" s="2"/>
    </row>
    <row r="468" spans="1:8" x14ac:dyDescent="0.35">
      <c r="A468" s="2"/>
      <c r="B468" s="2"/>
      <c r="C468" s="2"/>
      <c r="D468" s="71"/>
      <c r="E468" s="71"/>
      <c r="F468" s="2"/>
      <c r="G468" s="2"/>
      <c r="H468" s="2"/>
    </row>
    <row r="469" spans="1:8" x14ac:dyDescent="0.35">
      <c r="A469" s="2"/>
      <c r="B469" s="2"/>
      <c r="C469" s="2"/>
      <c r="D469" s="71"/>
      <c r="E469" s="71"/>
      <c r="F469" s="2"/>
      <c r="G469" s="2"/>
      <c r="H469" s="2"/>
    </row>
    <row r="470" spans="1:8" x14ac:dyDescent="0.35">
      <c r="A470" s="2"/>
      <c r="B470" s="2"/>
      <c r="C470" s="2"/>
      <c r="D470" s="71"/>
      <c r="E470" s="71"/>
      <c r="F470" s="2"/>
      <c r="G470" s="2"/>
      <c r="H470" s="2"/>
    </row>
    <row r="471" spans="1:8" x14ac:dyDescent="0.35">
      <c r="A471" s="2"/>
      <c r="B471" s="2"/>
      <c r="C471" s="2"/>
      <c r="D471" s="71"/>
      <c r="E471" s="71"/>
      <c r="F471" s="2"/>
      <c r="G471" s="2"/>
      <c r="H471" s="2"/>
    </row>
    <row r="472" spans="1:8" x14ac:dyDescent="0.35">
      <c r="A472" s="2"/>
      <c r="B472" s="2"/>
      <c r="C472" s="2"/>
      <c r="D472" s="71"/>
      <c r="E472" s="71"/>
      <c r="F472" s="2"/>
      <c r="G472" s="2"/>
      <c r="H472" s="2"/>
    </row>
    <row r="473" spans="1:8" x14ac:dyDescent="0.35">
      <c r="A473" s="2"/>
      <c r="B473" s="2"/>
      <c r="C473" s="2"/>
      <c r="D473" s="71"/>
      <c r="E473" s="71"/>
      <c r="F473" s="2"/>
      <c r="G473" s="2"/>
      <c r="H473" s="2"/>
    </row>
    <row r="474" spans="1:8" x14ac:dyDescent="0.35">
      <c r="A474" s="2"/>
      <c r="B474" s="2"/>
      <c r="C474" s="2"/>
      <c r="D474" s="71"/>
      <c r="E474" s="71"/>
      <c r="F474" s="2"/>
      <c r="G474" s="2"/>
      <c r="H474" s="2"/>
    </row>
    <row r="475" spans="1:8" x14ac:dyDescent="0.35">
      <c r="A475" s="2"/>
      <c r="B475" s="2"/>
      <c r="C475" s="2"/>
      <c r="D475" s="71"/>
      <c r="E475" s="71"/>
      <c r="F475" s="2"/>
      <c r="G475" s="2"/>
      <c r="H475" s="2"/>
    </row>
    <row r="476" spans="1:8" x14ac:dyDescent="0.35">
      <c r="A476" s="2"/>
      <c r="B476" s="2"/>
      <c r="C476" s="2"/>
      <c r="D476" s="71"/>
      <c r="E476" s="71"/>
      <c r="F476" s="2"/>
      <c r="G476" s="2"/>
      <c r="H476" s="2"/>
    </row>
    <row r="477" spans="1:8" x14ac:dyDescent="0.35">
      <c r="A477" s="2"/>
      <c r="B477" s="2"/>
      <c r="C477" s="2"/>
      <c r="D477" s="71"/>
      <c r="E477" s="71"/>
      <c r="F477" s="2"/>
      <c r="G477" s="2"/>
      <c r="H477" s="2"/>
    </row>
    <row r="478" spans="1:8" x14ac:dyDescent="0.35">
      <c r="A478" s="2"/>
      <c r="B478" s="2"/>
      <c r="C478" s="2"/>
      <c r="D478" s="71"/>
      <c r="E478" s="71"/>
      <c r="F478" s="2"/>
      <c r="G478" s="2"/>
      <c r="H478" s="2"/>
    </row>
    <row r="479" spans="1:8" x14ac:dyDescent="0.35">
      <c r="A479" s="2"/>
      <c r="B479" s="2"/>
      <c r="C479" s="2"/>
      <c r="D479" s="71"/>
      <c r="E479" s="71"/>
      <c r="F479" s="2"/>
      <c r="G479" s="2"/>
      <c r="H479" s="2"/>
    </row>
    <row r="480" spans="1:8" x14ac:dyDescent="0.35">
      <c r="A480" s="2"/>
      <c r="B480" s="2"/>
      <c r="C480" s="2"/>
      <c r="D480" s="71"/>
      <c r="E480" s="71"/>
      <c r="F480" s="2"/>
      <c r="G480" s="2"/>
      <c r="H480" s="2"/>
    </row>
    <row r="481" spans="1:8" x14ac:dyDescent="0.35">
      <c r="A481" s="2"/>
      <c r="B481" s="2"/>
      <c r="C481" s="2"/>
      <c r="D481" s="71"/>
      <c r="E481" s="71"/>
      <c r="F481" s="2"/>
      <c r="G481" s="2"/>
      <c r="H481" s="2"/>
    </row>
    <row r="482" spans="1:8" x14ac:dyDescent="0.35">
      <c r="A482" s="2"/>
      <c r="B482" s="2"/>
      <c r="C482" s="2"/>
      <c r="D482" s="71"/>
      <c r="E482" s="71"/>
      <c r="F482" s="2"/>
      <c r="G482" s="2"/>
      <c r="H482" s="2"/>
    </row>
    <row r="483" spans="1:8" x14ac:dyDescent="0.35">
      <c r="A483" s="2"/>
      <c r="B483" s="2"/>
      <c r="C483" s="2"/>
      <c r="D483" s="71"/>
      <c r="E483" s="71"/>
      <c r="F483" s="2"/>
      <c r="G483" s="2"/>
      <c r="H483" s="2"/>
    </row>
    <row r="484" spans="1:8" x14ac:dyDescent="0.35">
      <c r="A484" s="2"/>
      <c r="B484" s="2"/>
      <c r="C484" s="2"/>
      <c r="D484" s="71"/>
      <c r="E484" s="71"/>
      <c r="F484" s="2"/>
      <c r="G484" s="2"/>
      <c r="H484" s="2"/>
    </row>
    <row r="485" spans="1:8" x14ac:dyDescent="0.35">
      <c r="A485" s="2"/>
      <c r="B485" s="2"/>
      <c r="C485" s="2"/>
      <c r="D485" s="71"/>
      <c r="E485" s="71"/>
      <c r="F485" s="2"/>
      <c r="G485" s="2"/>
      <c r="H485" s="2"/>
    </row>
    <row r="486" spans="1:8" x14ac:dyDescent="0.35">
      <c r="A486" s="2"/>
      <c r="B486" s="2"/>
      <c r="C486" s="2"/>
      <c r="D486" s="71"/>
      <c r="E486" s="71"/>
      <c r="F486" s="2"/>
      <c r="G486" s="2"/>
      <c r="H486" s="2"/>
    </row>
    <row r="487" spans="1:8" x14ac:dyDescent="0.35">
      <c r="A487" s="2"/>
      <c r="B487" s="2"/>
      <c r="C487" s="2"/>
      <c r="D487" s="71"/>
      <c r="E487" s="71"/>
      <c r="F487" s="2"/>
      <c r="G487" s="2"/>
      <c r="H487" s="2"/>
    </row>
    <row r="488" spans="1:8" x14ac:dyDescent="0.35">
      <c r="A488" s="2"/>
      <c r="B488" s="2"/>
      <c r="C488" s="2"/>
      <c r="D488" s="71"/>
      <c r="E488" s="71"/>
      <c r="F488" s="2"/>
      <c r="G488" s="2"/>
      <c r="H488" s="2"/>
    </row>
    <row r="489" spans="1:8" x14ac:dyDescent="0.35">
      <c r="A489" s="2"/>
      <c r="B489" s="2"/>
      <c r="C489" s="2"/>
      <c r="D489" s="71"/>
      <c r="E489" s="71"/>
      <c r="F489" s="2"/>
      <c r="G489" s="2"/>
      <c r="H489" s="2"/>
    </row>
    <row r="490" spans="1:8" x14ac:dyDescent="0.35">
      <c r="A490" s="2"/>
      <c r="B490" s="2"/>
      <c r="C490" s="2"/>
      <c r="D490" s="71"/>
      <c r="E490" s="71"/>
      <c r="F490" s="2"/>
      <c r="G490" s="2"/>
      <c r="H490" s="2"/>
    </row>
    <row r="491" spans="1:8" x14ac:dyDescent="0.35">
      <c r="A491" s="2"/>
      <c r="B491" s="2"/>
      <c r="C491" s="2"/>
      <c r="D491" s="71"/>
      <c r="E491" s="71"/>
      <c r="F491" s="2"/>
      <c r="G491" s="2"/>
      <c r="H491" s="2"/>
    </row>
    <row r="492" spans="1:8" x14ac:dyDescent="0.35">
      <c r="A492" s="2"/>
      <c r="B492" s="2"/>
      <c r="C492" s="2"/>
      <c r="D492" s="71"/>
      <c r="E492" s="71"/>
      <c r="F492" s="2"/>
      <c r="G492" s="2"/>
      <c r="H492" s="2"/>
    </row>
    <row r="493" spans="1:8" x14ac:dyDescent="0.35">
      <c r="A493" s="2"/>
      <c r="B493" s="2"/>
      <c r="C493" s="2"/>
      <c r="D493" s="71"/>
      <c r="E493" s="71"/>
      <c r="F493" s="2"/>
      <c r="G493" s="2"/>
      <c r="H493" s="2"/>
    </row>
    <row r="494" spans="1:8" x14ac:dyDescent="0.35">
      <c r="A494" s="2"/>
      <c r="B494" s="2"/>
      <c r="C494" s="2"/>
      <c r="D494" s="71"/>
      <c r="E494" s="71"/>
      <c r="F494" s="2"/>
      <c r="G494" s="2"/>
      <c r="H494" s="2"/>
    </row>
    <row r="495" spans="1:8" x14ac:dyDescent="0.35">
      <c r="A495" s="2"/>
      <c r="B495" s="2"/>
      <c r="C495" s="2"/>
      <c r="D495" s="71"/>
      <c r="E495" s="71"/>
      <c r="F495" s="2"/>
      <c r="G495" s="2"/>
      <c r="H495" s="2"/>
    </row>
    <row r="496" spans="1:8" x14ac:dyDescent="0.35">
      <c r="A496" s="2"/>
      <c r="B496" s="2"/>
      <c r="C496" s="2"/>
      <c r="D496" s="71"/>
      <c r="E496" s="71"/>
      <c r="F496" s="2"/>
      <c r="G496" s="2"/>
      <c r="H496" s="2"/>
    </row>
    <row r="497" spans="1:8" x14ac:dyDescent="0.35">
      <c r="A497" s="2"/>
      <c r="B497" s="2"/>
      <c r="C497" s="2"/>
      <c r="D497" s="71"/>
      <c r="E497" s="71"/>
      <c r="F497" s="2"/>
      <c r="G497" s="2"/>
      <c r="H497" s="2"/>
    </row>
    <row r="498" spans="1:8" x14ac:dyDescent="0.35">
      <c r="A498" s="2"/>
      <c r="B498" s="2"/>
      <c r="C498" s="2"/>
      <c r="D498" s="71"/>
      <c r="E498" s="71"/>
      <c r="F498" s="2"/>
      <c r="G498" s="2"/>
      <c r="H498" s="2"/>
    </row>
    <row r="499" spans="1:8" x14ac:dyDescent="0.35">
      <c r="A499" s="2"/>
      <c r="B499" s="2"/>
      <c r="C499" s="2"/>
      <c r="D499" s="71"/>
      <c r="E499" s="71"/>
      <c r="F499" s="2"/>
      <c r="G499" s="2"/>
      <c r="H499" s="2"/>
    </row>
    <row r="500" spans="1:8" x14ac:dyDescent="0.35">
      <c r="A500" s="2"/>
      <c r="B500" s="2"/>
      <c r="C500" s="2"/>
      <c r="D500" s="71"/>
      <c r="E500" s="71"/>
      <c r="F500" s="2"/>
      <c r="G500" s="2"/>
      <c r="H500" s="2"/>
    </row>
    <row r="501" spans="1:8" x14ac:dyDescent="0.35">
      <c r="A501" s="2"/>
      <c r="B501" s="2"/>
      <c r="C501" s="2"/>
      <c r="D501" s="71"/>
      <c r="E501" s="71"/>
      <c r="F501" s="2"/>
      <c r="G501" s="2"/>
      <c r="H501" s="2"/>
    </row>
    <row r="502" spans="1:8" x14ac:dyDescent="0.35">
      <c r="A502" s="2"/>
      <c r="B502" s="2"/>
      <c r="C502" s="2"/>
      <c r="D502" s="71"/>
      <c r="E502" s="71"/>
      <c r="F502" s="2"/>
      <c r="G502" s="2"/>
      <c r="H502" s="2"/>
    </row>
    <row r="503" spans="1:8" x14ac:dyDescent="0.35">
      <c r="A503" s="2"/>
      <c r="B503" s="2"/>
      <c r="C503" s="2"/>
      <c r="D503" s="71"/>
      <c r="E503" s="71"/>
      <c r="F503" s="2"/>
      <c r="G503" s="2"/>
      <c r="H503" s="2"/>
    </row>
    <row r="504" spans="1:8" x14ac:dyDescent="0.35">
      <c r="A504" s="2"/>
      <c r="B504" s="2"/>
      <c r="C504" s="2"/>
      <c r="D504" s="71"/>
      <c r="E504" s="71"/>
      <c r="F504" s="2"/>
      <c r="G504" s="2"/>
      <c r="H504" s="2"/>
    </row>
    <row r="505" spans="1:8" x14ac:dyDescent="0.35">
      <c r="A505" s="2"/>
      <c r="B505" s="2"/>
      <c r="C505" s="2"/>
      <c r="D505" s="71"/>
      <c r="E505" s="71"/>
      <c r="F505" s="2"/>
      <c r="G505" s="2"/>
      <c r="H505" s="2"/>
    </row>
    <row r="506" spans="1:8" x14ac:dyDescent="0.35">
      <c r="A506" s="2"/>
      <c r="B506" s="2"/>
      <c r="C506" s="2"/>
      <c r="D506" s="71"/>
      <c r="E506" s="71"/>
      <c r="F506" s="2"/>
      <c r="G506" s="2"/>
      <c r="H506" s="2"/>
    </row>
    <row r="507" spans="1:8" x14ac:dyDescent="0.35">
      <c r="A507" s="2"/>
      <c r="B507" s="2"/>
      <c r="C507" s="2"/>
      <c r="D507" s="71"/>
      <c r="E507" s="71"/>
      <c r="F507" s="2"/>
      <c r="G507" s="2"/>
      <c r="H507" s="2"/>
    </row>
    <row r="508" spans="1:8" x14ac:dyDescent="0.35">
      <c r="A508" s="2"/>
      <c r="B508" s="2"/>
      <c r="C508" s="2"/>
      <c r="D508" s="71"/>
      <c r="E508" s="71"/>
      <c r="F508" s="2"/>
      <c r="G508" s="2"/>
      <c r="H508" s="2"/>
    </row>
    <row r="509" spans="1:8" x14ac:dyDescent="0.35">
      <c r="A509" s="2"/>
      <c r="B509" s="2"/>
      <c r="C509" s="2"/>
      <c r="D509" s="71"/>
      <c r="E509" s="71"/>
      <c r="F509" s="2"/>
      <c r="G509" s="2"/>
      <c r="H509" s="2"/>
    </row>
    <row r="510" spans="1:8" x14ac:dyDescent="0.35">
      <c r="A510" s="2"/>
      <c r="B510" s="2"/>
      <c r="C510" s="2"/>
      <c r="D510" s="71"/>
      <c r="E510" s="71"/>
      <c r="F510" s="2"/>
      <c r="G510" s="2"/>
      <c r="H510" s="2"/>
    </row>
    <row r="511" spans="1:8" x14ac:dyDescent="0.35">
      <c r="A511" s="2"/>
      <c r="B511" s="2"/>
      <c r="C511" s="2"/>
      <c r="D511" s="71"/>
      <c r="E511" s="71"/>
      <c r="F511" s="2"/>
      <c r="G511" s="2"/>
      <c r="H511" s="2"/>
    </row>
    <row r="512" spans="1:8" x14ac:dyDescent="0.35">
      <c r="A512" s="2"/>
      <c r="B512" s="2"/>
      <c r="C512" s="2"/>
      <c r="D512" s="71"/>
      <c r="E512" s="71"/>
      <c r="F512" s="2"/>
      <c r="G512" s="2"/>
      <c r="H512" s="2"/>
    </row>
    <row r="513" spans="1:8" x14ac:dyDescent="0.35">
      <c r="A513" s="2"/>
      <c r="B513" s="2"/>
      <c r="C513" s="2"/>
      <c r="D513" s="71"/>
      <c r="E513" s="71"/>
      <c r="F513" s="2"/>
      <c r="G513" s="2"/>
      <c r="H513" s="2"/>
    </row>
    <row r="514" spans="1:8" x14ac:dyDescent="0.35">
      <c r="A514" s="2"/>
      <c r="B514" s="2"/>
      <c r="C514" s="2"/>
      <c r="D514" s="71"/>
      <c r="E514" s="71"/>
      <c r="F514" s="2"/>
      <c r="G514" s="2"/>
      <c r="H514" s="2"/>
    </row>
    <row r="515" spans="1:8" x14ac:dyDescent="0.35">
      <c r="A515" s="2"/>
      <c r="B515" s="2"/>
      <c r="C515" s="2"/>
      <c r="D515" s="71"/>
      <c r="E515" s="71"/>
      <c r="F515" s="2"/>
      <c r="G515" s="2"/>
      <c r="H515" s="2"/>
    </row>
    <row r="516" spans="1:8" x14ac:dyDescent="0.35">
      <c r="A516" s="2"/>
      <c r="B516" s="2"/>
      <c r="C516" s="2"/>
      <c r="D516" s="71"/>
      <c r="E516" s="71"/>
      <c r="F516" s="2"/>
      <c r="G516" s="2"/>
      <c r="H516" s="2"/>
    </row>
    <row r="517" spans="1:8" x14ac:dyDescent="0.35">
      <c r="A517" s="2"/>
      <c r="B517" s="2"/>
      <c r="C517" s="2"/>
      <c r="D517" s="71"/>
      <c r="E517" s="71"/>
      <c r="F517" s="2"/>
      <c r="G517" s="2"/>
      <c r="H517" s="2"/>
    </row>
    <row r="518" spans="1:8" x14ac:dyDescent="0.35">
      <c r="A518" s="2"/>
      <c r="B518" s="2"/>
      <c r="C518" s="2"/>
      <c r="D518" s="71"/>
      <c r="E518" s="71"/>
      <c r="F518" s="2"/>
      <c r="G518" s="2"/>
      <c r="H518" s="2"/>
    </row>
    <row r="519" spans="1:8" x14ac:dyDescent="0.35">
      <c r="A519" s="2"/>
      <c r="B519" s="2"/>
      <c r="C519" s="2"/>
      <c r="D519" s="71"/>
      <c r="E519" s="71"/>
      <c r="F519" s="2"/>
      <c r="G519" s="2"/>
      <c r="H519" s="2"/>
    </row>
    <row r="520" spans="1:8" x14ac:dyDescent="0.35">
      <c r="A520" s="2"/>
      <c r="B520" s="2"/>
      <c r="C520" s="2"/>
      <c r="D520" s="71"/>
      <c r="E520" s="71"/>
      <c r="F520" s="2"/>
      <c r="G520" s="2"/>
      <c r="H520" s="2"/>
    </row>
    <row r="521" spans="1:8" x14ac:dyDescent="0.35">
      <c r="A521" s="2"/>
      <c r="B521" s="2"/>
      <c r="C521" s="2"/>
      <c r="D521" s="71"/>
      <c r="E521" s="71"/>
      <c r="F521" s="2"/>
      <c r="G521" s="2"/>
      <c r="H521" s="2"/>
    </row>
    <row r="522" spans="1:8" x14ac:dyDescent="0.35">
      <c r="A522" s="2"/>
      <c r="B522" s="2"/>
      <c r="C522" s="2"/>
      <c r="D522" s="71"/>
      <c r="E522" s="71"/>
      <c r="F522" s="2"/>
      <c r="G522" s="2"/>
      <c r="H522" s="2"/>
    </row>
    <row r="523" spans="1:8" x14ac:dyDescent="0.35">
      <c r="A523" s="2"/>
      <c r="B523" s="2"/>
      <c r="C523" s="2"/>
      <c r="D523" s="71"/>
      <c r="E523" s="71"/>
      <c r="F523" s="2"/>
      <c r="G523" s="2"/>
      <c r="H523" s="2"/>
    </row>
    <row r="524" spans="1:8" x14ac:dyDescent="0.35">
      <c r="A524" s="2"/>
      <c r="B524" s="2"/>
      <c r="C524" s="2"/>
      <c r="D524" s="71"/>
      <c r="E524" s="71"/>
      <c r="F524" s="2"/>
      <c r="G524" s="2"/>
      <c r="H524" s="2"/>
    </row>
    <row r="525" spans="1:8" x14ac:dyDescent="0.35">
      <c r="A525" s="2"/>
      <c r="B525" s="2"/>
      <c r="C525" s="2"/>
      <c r="D525" s="71"/>
      <c r="E525" s="71"/>
      <c r="F525" s="2"/>
      <c r="G525" s="2"/>
      <c r="H525" s="2"/>
    </row>
    <row r="526" spans="1:8" x14ac:dyDescent="0.35">
      <c r="A526" s="2"/>
      <c r="B526" s="2"/>
      <c r="C526" s="2"/>
      <c r="D526" s="71"/>
      <c r="E526" s="71"/>
      <c r="F526" s="2"/>
      <c r="G526" s="2"/>
      <c r="H526" s="2"/>
    </row>
    <row r="527" spans="1:8" x14ac:dyDescent="0.35">
      <c r="A527" s="2"/>
      <c r="B527" s="2"/>
      <c r="C527" s="2"/>
      <c r="D527" s="71"/>
      <c r="E527" s="71"/>
      <c r="F527" s="2"/>
      <c r="G527" s="2"/>
      <c r="H527" s="2"/>
    </row>
    <row r="528" spans="1:8" x14ac:dyDescent="0.35">
      <c r="A528" s="2"/>
      <c r="B528" s="2"/>
      <c r="C528" s="2"/>
      <c r="D528" s="71"/>
      <c r="E528" s="71"/>
      <c r="F528" s="2"/>
      <c r="G528" s="2"/>
      <c r="H528" s="2"/>
    </row>
    <row r="529" spans="1:8" x14ac:dyDescent="0.35">
      <c r="A529" s="2"/>
      <c r="B529" s="2"/>
      <c r="C529" s="2"/>
      <c r="D529" s="71"/>
      <c r="E529" s="71"/>
      <c r="F529" s="2"/>
      <c r="G529" s="2"/>
      <c r="H529" s="2"/>
    </row>
    <row r="530" spans="1:8" x14ac:dyDescent="0.35">
      <c r="A530" s="2"/>
      <c r="B530" s="2"/>
      <c r="C530" s="2"/>
      <c r="D530" s="71"/>
      <c r="E530" s="71"/>
      <c r="F530" s="2"/>
      <c r="G530" s="2"/>
      <c r="H530" s="2"/>
    </row>
    <row r="531" spans="1:8" x14ac:dyDescent="0.35">
      <c r="A531" s="2"/>
      <c r="B531" s="2"/>
      <c r="C531" s="2"/>
      <c r="D531" s="71"/>
      <c r="E531" s="71"/>
      <c r="F531" s="2"/>
      <c r="G531" s="2"/>
      <c r="H531" s="2"/>
    </row>
    <row r="532" spans="1:8" x14ac:dyDescent="0.35">
      <c r="A532" s="2"/>
      <c r="B532" s="2"/>
      <c r="C532" s="2"/>
      <c r="D532" s="71"/>
      <c r="E532" s="71"/>
      <c r="F532" s="2"/>
      <c r="G532" s="2"/>
      <c r="H532" s="2"/>
    </row>
    <row r="533" spans="1:8" x14ac:dyDescent="0.35">
      <c r="A533" s="2"/>
      <c r="B533" s="2"/>
      <c r="C533" s="2"/>
      <c r="D533" s="71"/>
      <c r="E533" s="71"/>
      <c r="F533" s="2"/>
      <c r="G533" s="2"/>
      <c r="H533" s="2"/>
    </row>
    <row r="534" spans="1:8" x14ac:dyDescent="0.35">
      <c r="A534" s="2"/>
      <c r="B534" s="2"/>
      <c r="C534" s="2"/>
      <c r="D534" s="71"/>
      <c r="E534" s="71"/>
      <c r="F534" s="2"/>
      <c r="G534" s="2"/>
      <c r="H534" s="2"/>
    </row>
    <row r="535" spans="1:8" x14ac:dyDescent="0.35">
      <c r="A535" s="2"/>
      <c r="B535" s="2"/>
      <c r="C535" s="2"/>
      <c r="D535" s="71"/>
      <c r="E535" s="71"/>
      <c r="F535" s="2"/>
      <c r="G535" s="2"/>
      <c r="H535" s="2"/>
    </row>
    <row r="536" spans="1:8" x14ac:dyDescent="0.35">
      <c r="A536" s="2"/>
      <c r="B536" s="2"/>
      <c r="C536" s="2"/>
      <c r="D536" s="71"/>
      <c r="E536" s="71"/>
      <c r="F536" s="2"/>
      <c r="G536" s="2"/>
      <c r="H536" s="2"/>
    </row>
    <row r="537" spans="1:8" x14ac:dyDescent="0.35">
      <c r="A537" s="2"/>
      <c r="B537" s="2"/>
      <c r="C537" s="2"/>
      <c r="D537" s="71"/>
      <c r="E537" s="71"/>
      <c r="F537" s="2"/>
      <c r="G537" s="2"/>
      <c r="H537" s="2"/>
    </row>
    <row r="538" spans="1:8" x14ac:dyDescent="0.35">
      <c r="A538" s="2"/>
      <c r="B538" s="2"/>
      <c r="C538" s="2"/>
      <c r="D538" s="71"/>
      <c r="E538" s="71"/>
      <c r="F538" s="2"/>
      <c r="G538" s="2"/>
      <c r="H538" s="2"/>
    </row>
    <row r="539" spans="1:8" x14ac:dyDescent="0.35">
      <c r="A539" s="2"/>
      <c r="B539" s="2"/>
      <c r="C539" s="2"/>
      <c r="D539" s="71"/>
      <c r="E539" s="71"/>
      <c r="F539" s="2"/>
      <c r="G539" s="2"/>
      <c r="H539" s="2"/>
    </row>
    <row r="540" spans="1:8" x14ac:dyDescent="0.35">
      <c r="A540" s="2"/>
      <c r="B540" s="2"/>
      <c r="C540" s="2"/>
      <c r="D540" s="71"/>
      <c r="E540" s="71"/>
      <c r="F540" s="2"/>
      <c r="G540" s="2"/>
      <c r="H540" s="2"/>
    </row>
    <row r="541" spans="1:8" x14ac:dyDescent="0.35">
      <c r="A541" s="2"/>
      <c r="B541" s="2"/>
      <c r="C541" s="2"/>
      <c r="D541" s="71"/>
      <c r="E541" s="71"/>
      <c r="F541" s="2"/>
      <c r="G541" s="2"/>
      <c r="H541" s="2"/>
    </row>
    <row r="542" spans="1:8" x14ac:dyDescent="0.35">
      <c r="A542" s="2"/>
      <c r="B542" s="2"/>
      <c r="C542" s="2"/>
      <c r="D542" s="71"/>
      <c r="E542" s="71"/>
      <c r="F542" s="2"/>
      <c r="G542" s="2"/>
      <c r="H542" s="2"/>
    </row>
    <row r="543" spans="1:8" x14ac:dyDescent="0.35">
      <c r="A543" s="2"/>
      <c r="B543" s="2"/>
      <c r="C543" s="2"/>
      <c r="D543" s="71"/>
      <c r="E543" s="71"/>
      <c r="F543" s="2"/>
      <c r="G543" s="2"/>
      <c r="H543" s="2"/>
    </row>
    <row r="544" spans="1:8" x14ac:dyDescent="0.35">
      <c r="A544" s="2"/>
      <c r="B544" s="2"/>
      <c r="C544" s="2"/>
      <c r="D544" s="71"/>
      <c r="E544" s="71"/>
      <c r="F544" s="2"/>
      <c r="G544" s="2"/>
      <c r="H544" s="2"/>
    </row>
    <row r="545" spans="1:8" x14ac:dyDescent="0.35">
      <c r="A545" s="2"/>
      <c r="B545" s="2"/>
      <c r="C545" s="2"/>
      <c r="D545" s="71"/>
      <c r="E545" s="71"/>
      <c r="F545" s="2"/>
      <c r="G545" s="2"/>
      <c r="H545" s="2"/>
    </row>
    <row r="546" spans="1:8" x14ac:dyDescent="0.35">
      <c r="A546" s="2"/>
      <c r="B546" s="2"/>
      <c r="C546" s="2"/>
      <c r="D546" s="71"/>
      <c r="E546" s="71"/>
      <c r="F546" s="2"/>
      <c r="G546" s="2"/>
      <c r="H546" s="2"/>
    </row>
    <row r="547" spans="1:8" x14ac:dyDescent="0.35">
      <c r="A547" s="2"/>
      <c r="B547" s="2"/>
      <c r="C547" s="2"/>
      <c r="D547" s="71"/>
      <c r="E547" s="71"/>
      <c r="F547" s="2"/>
      <c r="G547" s="2"/>
      <c r="H547" s="2"/>
    </row>
    <row r="548" spans="1:8" x14ac:dyDescent="0.35">
      <c r="A548" s="2"/>
      <c r="B548" s="2"/>
      <c r="C548" s="2"/>
      <c r="D548" s="71"/>
      <c r="E548" s="71"/>
      <c r="F548" s="2"/>
      <c r="G548" s="2"/>
      <c r="H548" s="2"/>
    </row>
    <row r="549" spans="1:8" x14ac:dyDescent="0.35">
      <c r="A549" s="2"/>
      <c r="B549" s="2"/>
      <c r="C549" s="2"/>
      <c r="D549" s="71"/>
      <c r="E549" s="71"/>
      <c r="F549" s="2"/>
      <c r="G549" s="2"/>
      <c r="H549" s="2"/>
    </row>
    <row r="550" spans="1:8" x14ac:dyDescent="0.35">
      <c r="A550" s="2"/>
      <c r="B550" s="2"/>
      <c r="C550" s="2"/>
      <c r="D550" s="71"/>
      <c r="E550" s="71"/>
      <c r="F550" s="2"/>
      <c r="G550" s="2"/>
      <c r="H550" s="2"/>
    </row>
    <row r="551" spans="1:8" x14ac:dyDescent="0.35">
      <c r="A551" s="2"/>
      <c r="B551" s="2"/>
      <c r="C551" s="2"/>
      <c r="D551" s="71"/>
      <c r="E551" s="71"/>
      <c r="F551" s="2"/>
      <c r="G551" s="2"/>
      <c r="H551" s="2"/>
    </row>
    <row r="552" spans="1:8" x14ac:dyDescent="0.35">
      <c r="A552" s="2"/>
      <c r="B552" s="2"/>
      <c r="C552" s="2"/>
      <c r="D552" s="71"/>
      <c r="E552" s="71"/>
      <c r="F552" s="2"/>
      <c r="G552" s="2"/>
      <c r="H552" s="2"/>
    </row>
    <row r="553" spans="1:8" x14ac:dyDescent="0.35">
      <c r="A553" s="2"/>
      <c r="B553" s="2"/>
      <c r="C553" s="2"/>
      <c r="D553" s="71"/>
      <c r="E553" s="71"/>
      <c r="F553" s="2"/>
      <c r="G553" s="2"/>
      <c r="H553" s="2"/>
    </row>
    <row r="554" spans="1:8" x14ac:dyDescent="0.35">
      <c r="A554" s="2"/>
      <c r="B554" s="2"/>
      <c r="C554" s="2"/>
      <c r="D554" s="71"/>
      <c r="E554" s="71"/>
      <c r="F554" s="2"/>
      <c r="G554" s="2"/>
      <c r="H554" s="2"/>
    </row>
    <row r="555" spans="1:8" x14ac:dyDescent="0.35">
      <c r="A555" s="2"/>
      <c r="B555" s="2"/>
      <c r="C555" s="2"/>
      <c r="D555" s="71"/>
      <c r="E555" s="71"/>
      <c r="F555" s="2"/>
      <c r="G555" s="2"/>
      <c r="H555" s="2"/>
    </row>
    <row r="556" spans="1:8" x14ac:dyDescent="0.35">
      <c r="A556" s="2"/>
      <c r="B556" s="2"/>
      <c r="C556" s="2"/>
      <c r="D556" s="71"/>
      <c r="E556" s="71"/>
      <c r="F556" s="2"/>
      <c r="G556" s="2"/>
      <c r="H556" s="2"/>
    </row>
    <row r="557" spans="1:8" x14ac:dyDescent="0.35">
      <c r="A557" s="2"/>
      <c r="B557" s="2"/>
      <c r="C557" s="2"/>
      <c r="D557" s="71"/>
      <c r="E557" s="71"/>
      <c r="F557" s="2"/>
      <c r="G557" s="2"/>
      <c r="H557" s="2"/>
    </row>
    <row r="558" spans="1:8" x14ac:dyDescent="0.35">
      <c r="A558" s="2"/>
      <c r="B558" s="2"/>
      <c r="C558" s="2"/>
      <c r="D558" s="71"/>
      <c r="E558" s="71"/>
      <c r="F558" s="2"/>
      <c r="G558" s="2"/>
      <c r="H558" s="2"/>
    </row>
    <row r="559" spans="1:8" x14ac:dyDescent="0.35">
      <c r="A559" s="2"/>
      <c r="B559" s="2"/>
      <c r="C559" s="2"/>
      <c r="D559" s="71"/>
      <c r="E559" s="71"/>
      <c r="F559" s="2"/>
      <c r="G559" s="2"/>
      <c r="H559" s="2"/>
    </row>
    <row r="560" spans="1:8" x14ac:dyDescent="0.35">
      <c r="A560" s="2"/>
      <c r="B560" s="2"/>
      <c r="C560" s="2"/>
      <c r="D560" s="71"/>
      <c r="E560" s="71"/>
      <c r="F560" s="2"/>
      <c r="G560" s="2"/>
      <c r="H560" s="2"/>
    </row>
    <row r="561" spans="1:8" x14ac:dyDescent="0.35">
      <c r="A561" s="2"/>
      <c r="B561" s="2"/>
      <c r="C561" s="2"/>
      <c r="D561" s="71"/>
      <c r="E561" s="71"/>
      <c r="F561" s="2"/>
      <c r="G561" s="2"/>
      <c r="H561" s="2"/>
    </row>
    <row r="562" spans="1:8" x14ac:dyDescent="0.35">
      <c r="A562" s="2"/>
      <c r="B562" s="2"/>
      <c r="C562" s="2"/>
      <c r="D562" s="71"/>
      <c r="E562" s="71"/>
      <c r="F562" s="2"/>
      <c r="G562" s="2"/>
      <c r="H562" s="2"/>
    </row>
    <row r="563" spans="1:8" x14ac:dyDescent="0.35">
      <c r="A563" s="2"/>
      <c r="B563" s="2"/>
      <c r="C563" s="2"/>
      <c r="D563" s="71"/>
      <c r="E563" s="71"/>
      <c r="F563" s="2"/>
      <c r="G563" s="2"/>
      <c r="H563" s="2"/>
    </row>
    <row r="564" spans="1:8" x14ac:dyDescent="0.35">
      <c r="A564" s="2"/>
      <c r="B564" s="2"/>
      <c r="C564" s="2"/>
      <c r="D564" s="71"/>
      <c r="E564" s="71"/>
      <c r="F564" s="2"/>
      <c r="G564" s="2"/>
      <c r="H564" s="2"/>
    </row>
    <row r="565" spans="1:8" x14ac:dyDescent="0.35">
      <c r="A565" s="2"/>
      <c r="B565" s="2"/>
      <c r="C565" s="2"/>
      <c r="D565" s="71"/>
      <c r="E565" s="71"/>
      <c r="F565" s="2"/>
      <c r="G565" s="2"/>
      <c r="H565" s="2"/>
    </row>
    <row r="566" spans="1:8" x14ac:dyDescent="0.35">
      <c r="A566" s="2"/>
      <c r="B566" s="2"/>
      <c r="C566" s="2"/>
      <c r="D566" s="71"/>
      <c r="E566" s="71"/>
      <c r="F566" s="2"/>
      <c r="G566" s="2"/>
      <c r="H566" s="2"/>
    </row>
    <row r="567" spans="1:8" x14ac:dyDescent="0.35">
      <c r="A567" s="2"/>
      <c r="B567" s="2"/>
      <c r="C567" s="2"/>
      <c r="D567" s="71"/>
      <c r="E567" s="71"/>
      <c r="F567" s="2"/>
      <c r="G567" s="2"/>
      <c r="H567" s="2"/>
    </row>
    <row r="568" spans="1:8" x14ac:dyDescent="0.35">
      <c r="A568" s="2"/>
      <c r="B568" s="2"/>
      <c r="C568" s="2"/>
      <c r="D568" s="71"/>
      <c r="E568" s="71"/>
      <c r="F568" s="2"/>
      <c r="G568" s="2"/>
      <c r="H568" s="2"/>
    </row>
    <row r="569" spans="1:8" x14ac:dyDescent="0.35">
      <c r="A569" s="2"/>
      <c r="B569" s="2"/>
      <c r="C569" s="2"/>
      <c r="D569" s="71"/>
      <c r="E569" s="71"/>
      <c r="F569" s="2"/>
      <c r="G569" s="2"/>
      <c r="H569" s="2"/>
    </row>
    <row r="570" spans="1:8" x14ac:dyDescent="0.35">
      <c r="A570" s="2"/>
      <c r="B570" s="2"/>
      <c r="C570" s="2"/>
      <c r="D570" s="71"/>
      <c r="E570" s="71"/>
      <c r="F570" s="2"/>
      <c r="G570" s="2"/>
      <c r="H570" s="2"/>
    </row>
    <row r="571" spans="1:8" x14ac:dyDescent="0.35">
      <c r="A571" s="2"/>
      <c r="B571" s="2"/>
      <c r="C571" s="2"/>
      <c r="D571" s="71"/>
      <c r="E571" s="71"/>
      <c r="F571" s="2"/>
      <c r="G571" s="2"/>
      <c r="H571" s="2"/>
    </row>
    <row r="572" spans="1:8" x14ac:dyDescent="0.35">
      <c r="A572" s="2"/>
      <c r="B572" s="2"/>
      <c r="C572" s="2"/>
      <c r="D572" s="71"/>
      <c r="E572" s="71"/>
      <c r="F572" s="2"/>
      <c r="G572" s="2"/>
      <c r="H572" s="2"/>
    </row>
    <row r="573" spans="1:8" x14ac:dyDescent="0.35">
      <c r="A573" s="2"/>
      <c r="B573" s="2"/>
      <c r="C573" s="2"/>
      <c r="D573" s="71"/>
      <c r="E573" s="71"/>
      <c r="F573" s="2"/>
      <c r="G573" s="2"/>
      <c r="H573" s="2"/>
    </row>
    <row r="574" spans="1:8" x14ac:dyDescent="0.35">
      <c r="A574" s="2"/>
      <c r="B574" s="2"/>
      <c r="C574" s="2"/>
      <c r="D574" s="71"/>
      <c r="E574" s="71"/>
      <c r="F574" s="2"/>
      <c r="G574" s="2"/>
      <c r="H574" s="2"/>
    </row>
    <row r="575" spans="1:8" x14ac:dyDescent="0.35">
      <c r="A575" s="2"/>
      <c r="B575" s="2"/>
      <c r="C575" s="2"/>
      <c r="D575" s="71"/>
      <c r="E575" s="71"/>
      <c r="F575" s="2"/>
      <c r="G575" s="2"/>
      <c r="H575" s="2"/>
    </row>
    <row r="576" spans="1:8" x14ac:dyDescent="0.35">
      <c r="A576" s="2"/>
      <c r="B576" s="2"/>
      <c r="C576" s="2"/>
      <c r="D576" s="71"/>
      <c r="E576" s="71"/>
      <c r="F576" s="2"/>
      <c r="G576" s="2"/>
      <c r="H576" s="2"/>
    </row>
    <row r="577" spans="1:8" x14ac:dyDescent="0.35">
      <c r="A577" s="2"/>
      <c r="B577" s="2"/>
      <c r="C577" s="2"/>
      <c r="D577" s="71"/>
      <c r="E577" s="71"/>
      <c r="F577" s="2"/>
      <c r="G577" s="2"/>
      <c r="H577" s="2"/>
    </row>
  </sheetData>
  <autoFilter ref="A1:I205"/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62"/>
  <sheetViews>
    <sheetView tabSelected="1" topLeftCell="G46" zoomScaleNormal="100" workbookViewId="0">
      <selection activeCell="N53" sqref="N53"/>
    </sheetView>
  </sheetViews>
  <sheetFormatPr baseColWidth="10" defaultColWidth="11.26953125" defaultRowHeight="14.5" x14ac:dyDescent="0.35"/>
  <cols>
    <col min="1" max="1" width="4.26953125" customWidth="1"/>
    <col min="2" max="2" width="34.7265625" customWidth="1"/>
    <col min="3" max="14" width="19.7265625" customWidth="1"/>
    <col min="15" max="15" width="6.26953125" customWidth="1"/>
    <col min="16" max="16" width="15" customWidth="1"/>
    <col min="18" max="18" width="25.7265625" bestFit="1" customWidth="1"/>
  </cols>
  <sheetData>
    <row r="2" spans="2:18" ht="19.5" customHeight="1" x14ac:dyDescent="0.35">
      <c r="C2" s="10" t="s">
        <v>26</v>
      </c>
      <c r="D2" s="10" t="s">
        <v>27</v>
      </c>
      <c r="E2" s="10" t="s">
        <v>28</v>
      </c>
      <c r="F2" s="10" t="s">
        <v>29</v>
      </c>
      <c r="G2" s="10" t="s">
        <v>30</v>
      </c>
      <c r="H2" s="10" t="s">
        <v>31</v>
      </c>
      <c r="I2" s="10" t="s">
        <v>32</v>
      </c>
      <c r="J2" s="10" t="s">
        <v>33</v>
      </c>
      <c r="K2" s="10" t="s">
        <v>34</v>
      </c>
      <c r="L2" s="10" t="s">
        <v>35</v>
      </c>
      <c r="M2" s="10" t="s">
        <v>36</v>
      </c>
      <c r="N2" s="10" t="s">
        <v>37</v>
      </c>
      <c r="P2" s="10" t="s">
        <v>38</v>
      </c>
    </row>
    <row r="3" spans="2:18" ht="12.75" customHeight="1" x14ac:dyDescent="0.35"/>
    <row r="4" spans="2:18" ht="19.5" customHeight="1" x14ac:dyDescent="0.35">
      <c r="B4" s="17" t="s">
        <v>39</v>
      </c>
      <c r="C4" s="18">
        <f>(SUM(Janvier!$E$2:$E$859)-SUM(Janvier!$D$2:$D$859))</f>
        <v>0</v>
      </c>
      <c r="D4" s="18">
        <f>(SUM(Février!$E$2:$E$877)-SUM(Février!$D$2:$D$877))+C4</f>
        <v>0</v>
      </c>
      <c r="E4" s="18">
        <f>(SUM(Mars!$E$2:$E$742)-SUM(Mars!$D$2:$D$742))+D4</f>
        <v>0</v>
      </c>
      <c r="F4" s="18">
        <f>(SUM(Avril!$E$2:$E$825)-SUM(Avril!$D$2:$D$825))+E4</f>
        <v>0</v>
      </c>
      <c r="G4" s="18">
        <f>(SUM(Mai!$E$2:$E$742)-SUM(Mai!$D$2:$D$742))+F4+10000</f>
        <v>10000</v>
      </c>
      <c r="H4" s="18">
        <f>(SUM(Juin!$E$2:$E$658)-SUM(Juin!$D$2:$D$658))+G4</f>
        <v>3662.7299999999996</v>
      </c>
      <c r="I4" s="18">
        <f>(SUM(Juillet!$E$2:$E$533)-SUM(Juillet!$D$2:$D$533))+H4</f>
        <v>29003.51</v>
      </c>
      <c r="J4" s="18">
        <f>(SUM(Aout!$E$2:$E$646)-SUM(Aout!$D$2:$D$646))+I4</f>
        <v>15401.699999999999</v>
      </c>
      <c r="K4" s="18">
        <f>(SUM(Septembre!$E$2:$E$603)-SUM(Septembre!$D$2:$D$603))+J4</f>
        <v>19291.650000000001</v>
      </c>
      <c r="L4" s="18">
        <f>(SUM(Octobre!$E$2:$E$705)-SUM(Octobre!$D$2:$D$705))+K4</f>
        <v>11181.390000000001</v>
      </c>
      <c r="M4" s="18">
        <f>(SUM(Novembre!$E$2:$E$732)-SUM(Novembre!$D$2:$D$732))+L4</f>
        <v>16147.6</v>
      </c>
      <c r="N4" s="18">
        <f>(SUM(Décembre!$E$2:$E$860)-SUM(Décembre!$D$2:$D$860))+M4</f>
        <v>18392.440000000002</v>
      </c>
      <c r="P4" s="18">
        <f>SUM(C4:N4)</f>
        <v>123081.02</v>
      </c>
    </row>
    <row r="5" spans="2:18" ht="19.5" customHeight="1" x14ac:dyDescent="0.35">
      <c r="B5" s="17" t="s">
        <v>40</v>
      </c>
      <c r="C5" s="18"/>
      <c r="D5" s="18"/>
      <c r="E5" s="18"/>
      <c r="F5" s="18"/>
      <c r="G5" s="18">
        <v>10000</v>
      </c>
      <c r="H5" s="18">
        <v>3662.73</v>
      </c>
      <c r="I5" s="18">
        <v>29003.51</v>
      </c>
      <c r="J5" s="18">
        <v>15401.7</v>
      </c>
      <c r="K5" s="18">
        <v>19291.650000000001</v>
      </c>
      <c r="L5" s="18">
        <v>11181.39</v>
      </c>
      <c r="M5" s="18">
        <v>16147.6</v>
      </c>
      <c r="N5" s="18">
        <v>18392.439999999999</v>
      </c>
      <c r="P5" s="18">
        <f>SUM(C5:N5)</f>
        <v>123081.02</v>
      </c>
    </row>
    <row r="6" spans="2:18" ht="12" customHeight="1" x14ac:dyDescent="0.35"/>
    <row r="7" spans="2:18" ht="17.25" customHeight="1" x14ac:dyDescent="0.35">
      <c r="B7" s="19" t="s">
        <v>9</v>
      </c>
      <c r="C7" s="20">
        <f>SUMIF(Janvier!$G$2:$G$859,"Facture Client",Janvier!$E$2:$E$859)</f>
        <v>0</v>
      </c>
      <c r="D7" s="20">
        <f>SUMIF(Février!$G$2:$G$878,"Facture Client",Février!$E$2:$E$878)</f>
        <v>0</v>
      </c>
      <c r="E7" s="20">
        <f>SUMIF(Mars!$G$2:$G$743,"Facture Client",Mars!$E$2:$E$743)</f>
        <v>0</v>
      </c>
      <c r="F7" s="20">
        <f>SUMIF(Avril!$G$2:$G$824,"Facture Client",Avril!$E$2:$E$824)</f>
        <v>0</v>
      </c>
      <c r="G7" s="20">
        <f ca="1">SUMIF(Mai!$G$2:$G$746,"Facture Client",Mai!$E$2:$E$741)</f>
        <v>0</v>
      </c>
      <c r="H7" s="20">
        <f>SUMIF(Juin!$G$2:$G$658,"Facture Client",Juin!$E$2:$E$658)</f>
        <v>0</v>
      </c>
      <c r="I7" s="20">
        <f>SUMIF(Juillet!$G$2:$G$553,"Facture Client",Juillet!$E$2:$E$553)</f>
        <v>13200</v>
      </c>
      <c r="J7" s="20">
        <f>SUMIF(Aout!$G$2:$G$654,"Facture Client",Aout!$E$2:$E$654)</f>
        <v>0</v>
      </c>
      <c r="K7" s="20">
        <f>SUMIF(Septembre!$G$2:$G$610,"Facture Client",Septembre!$E$2:$E$610)</f>
        <v>13200</v>
      </c>
      <c r="L7" s="20">
        <f>SUMIF(Octobre!$G$2:$G$712,"Facture Client",Octobre!$E$2:$E$712)</f>
        <v>6600</v>
      </c>
      <c r="M7" s="20">
        <f>SUMIF(Novembre!$G$2:$G$826,"Facture Client",Novembre!$E$2:$E$826)</f>
        <v>13860</v>
      </c>
      <c r="N7" s="20">
        <f>SUMIF(Décembre!$G$2:$G$956,"Facture Client",Décembre!$E$2:$E$956)</f>
        <v>15180</v>
      </c>
      <c r="P7" s="20">
        <f ca="1">SUM(C7:N7)</f>
        <v>62040</v>
      </c>
      <c r="R7" s="7"/>
    </row>
    <row r="8" spans="2:18" ht="17.25" customHeight="1" x14ac:dyDescent="0.35">
      <c r="B8" s="19" t="s">
        <v>41</v>
      </c>
      <c r="C8" s="20">
        <f>SUMIF(Janvier!$G$2:$G$859,"Crédit Trésorerie",Janvier!$E$2:$E$859)</f>
        <v>0</v>
      </c>
      <c r="D8" s="20">
        <f>SUMIF(Février!$G$2:$G$878,"Crédit Trésorerie",Février!$E$2:$E$878)</f>
        <v>0</v>
      </c>
      <c r="E8" s="20">
        <f>SUMIF(Mars!$G$2:$G$743,"Crédit Trésorerie",Mars!$E$2:$E$743)</f>
        <v>0</v>
      </c>
      <c r="F8" s="20">
        <f>SUMIF(Avril!$G$2:$G$824,"Crédit Trésorerie",Avril!$E$2:$E$824)</f>
        <v>0</v>
      </c>
      <c r="G8" s="20">
        <f ca="1">SUMIF(Mai!$G$2:$G$746,"Crédit Trésorerie",Mai!$E$2:$E$741)</f>
        <v>0</v>
      </c>
      <c r="H8" s="20">
        <f>SUMIF(Juin!$G$2:$G$658,"Crédit Trésorerie",Juin!$E$2:$E$658)</f>
        <v>0</v>
      </c>
      <c r="I8" s="20">
        <f>SUMIF(Juillet!$G$2:$G$553,"Crédit Trésorerie",Juillet!$E$2:$E$553)</f>
        <v>15000</v>
      </c>
      <c r="J8" s="20">
        <f>SUMIF(Aout!$G$2:$G$654,"Crédit Trésorerie",Aout!$E$2:$E$654)</f>
        <v>0</v>
      </c>
      <c r="K8" s="20">
        <f>SUMIF(Septembre!$G$2:$G$610,"Crédit Trésorerie",Septembre!$E$2:$E$610)</f>
        <v>0</v>
      </c>
      <c r="L8" s="20">
        <f>SUMIF(Octobre!$G$2:$G$712,"Crédit Trésorerie",Octobre!$E$2:$E$712)</f>
        <v>0</v>
      </c>
      <c r="M8" s="20">
        <f>SUMIF(Novembre!$G$2:$G$826,"Crédit Trésorerie",Novembre!$E$2:$E$826)</f>
        <v>0</v>
      </c>
      <c r="N8" s="20">
        <f>SUMIF(Décembre!$G$2:$G$956,"Crédit Trésorerie",Décembre!$E$2:$E$956)</f>
        <v>0</v>
      </c>
      <c r="P8" s="20">
        <f ca="1">SUM(C8:N8)</f>
        <v>15000</v>
      </c>
      <c r="R8" s="7"/>
    </row>
    <row r="9" spans="2:18" ht="17.25" customHeight="1" x14ac:dyDescent="0.35">
      <c r="B9" s="19" t="s">
        <v>19</v>
      </c>
      <c r="C9" s="20">
        <f>SUMIF(Janvier!$G$2:$G$859,"Activité Partielle",Janvier!$E$2:$E$859)</f>
        <v>0</v>
      </c>
      <c r="D9" s="20">
        <f>SUMIF(Mars!$G$2:$G$743,"Activité Partielle",Mars!$E$2:$E$743)</f>
        <v>0</v>
      </c>
      <c r="E9" s="20">
        <f>SUMIF(Mars!$G$2:$G$743,"Activité Partielle",Mars!$E$2:$E$743)</f>
        <v>0</v>
      </c>
      <c r="F9" s="20">
        <f>SUMIF(Avril!$G$2:$G$824,"Activité Partielle",Avril!$E$2:$E$824)</f>
        <v>0</v>
      </c>
      <c r="G9" s="20">
        <f ca="1">SUMIF(Mai!$G$2:$G$746,"Activité Partielle",Mai!$E$2:$E$741)</f>
        <v>0</v>
      </c>
      <c r="H9" s="20">
        <f>SUMIF(Juin!$G$2:$G$658,"Activité Partielle",Juin!$E$2:$E$658)</f>
        <v>0</v>
      </c>
      <c r="I9" s="20">
        <f>SUMIF(Juillet!$G$2:$G$553,"Activité Partielle",Juillet!$E$2:$E$553)</f>
        <v>0</v>
      </c>
      <c r="J9" s="20">
        <f>SUMIF(Aout!$G$2:$G$654,"Activité Partielle",Aout!$E$2:$E$654)</f>
        <v>0</v>
      </c>
      <c r="K9" s="20">
        <f>SUMIF(Septembre!$G$2:$G$611,"Activité Partielle",Septembre!$E$2:$E$611)</f>
        <v>0</v>
      </c>
      <c r="L9" s="20">
        <f>SUMIF(Octobre!$G$2:$G$713,"Activité Partielle",Octobre!$E$2:$E$713)</f>
        <v>0</v>
      </c>
      <c r="M9" s="20">
        <f>SUMIF(Novembre!$G$2:$G$826,"Activité Partielle",Novembre!$E$2:$E$826)</f>
        <v>0</v>
      </c>
      <c r="N9" s="20">
        <f>SUMIF(Décembre!$G$2:$G$956,"Activité Partielle",Décembre!$E$2:$E$956)</f>
        <v>0</v>
      </c>
      <c r="P9" s="20">
        <f ca="1">SUM(C9:N9)</f>
        <v>0</v>
      </c>
      <c r="R9" s="7"/>
    </row>
    <row r="10" spans="2:18" ht="17.25" customHeight="1" x14ac:dyDescent="0.35">
      <c r="B10" s="101" t="s">
        <v>79</v>
      </c>
      <c r="C10" s="20">
        <f>SUMIF(Janvier!$G$2:$G$859,"REMB IS",Janvier!$E$2:$E$859)</f>
        <v>0</v>
      </c>
      <c r="D10" s="20">
        <f>SUMIF(Mars!$G$2:$G$743,"REMB IS",Mars!$E$2:$E$743)</f>
        <v>0</v>
      </c>
      <c r="E10" s="20">
        <f>SUMIF(Mars!$G$2:$G$743,"REMB IS",Mars!$E$2:$E$743)</f>
        <v>0</v>
      </c>
      <c r="F10" s="20">
        <f>SUMIF(Avril!$G$2:$G$824,"REMB IS",Avril!$E$2:$E$824)</f>
        <v>0</v>
      </c>
      <c r="G10" s="20">
        <f ca="1">SUMIF(Mai!$G$2:$G$746,"REMB IS",Mai!$E$2:$E$741)</f>
        <v>0</v>
      </c>
      <c r="H10" s="20">
        <f>SUMIF(Juin!$G$2:$G$658,"REMB IS",Juin!$E$2:$E$658)</f>
        <v>0</v>
      </c>
      <c r="I10" s="20">
        <f>SUMIF(Juillet!$G$2:$G$553,"REMB IS",Juillet!$E$2:$E$553)</f>
        <v>0</v>
      </c>
      <c r="J10" s="20">
        <f>SUMIF(Aout!$G$2:$G$654,"REMB IS",Aout!$E$2:$E$654)</f>
        <v>0</v>
      </c>
      <c r="K10" s="20">
        <f>SUMIF(Septembre!$G$2:$G$611,"REMB IS",Septembre!$E$2:$E$611)</f>
        <v>0</v>
      </c>
      <c r="L10" s="20">
        <f>SUMIF(Octobre!$G$2:$G$713,"REMB IS",Octobre!$E$2:$E$713)</f>
        <v>0</v>
      </c>
      <c r="M10" s="20">
        <f>SUMIF(Novembre!$G$2:$G$826,"REMB IS",Novembre!$E$2:$E$826)</f>
        <v>0</v>
      </c>
      <c r="N10" s="20">
        <f>SUMIF(Décembre!$G$2:$G$956,"REMB IS",Décembre!$E$2:$E$956)</f>
        <v>0</v>
      </c>
      <c r="P10" s="20">
        <f ca="1">SUM(C10:N10)</f>
        <v>0</v>
      </c>
      <c r="R10" s="7"/>
    </row>
    <row r="11" spans="2:18" ht="17.25" customHeight="1" x14ac:dyDescent="0.35">
      <c r="R11" s="7"/>
    </row>
    <row r="12" spans="2:18" ht="18" customHeight="1" x14ac:dyDescent="0.35">
      <c r="B12" s="22" t="s">
        <v>10</v>
      </c>
      <c r="C12" s="21">
        <f>SUMIF(Janvier!$G$2:$G$859,"Facture Fournisseur",Janvier!$D$2:$D$859)</f>
        <v>0</v>
      </c>
      <c r="D12" s="21">
        <f>SUMIF(Février!$G$2:$G$878,"Facture Fournisseur",Février!$D$2:$D$878)</f>
        <v>0</v>
      </c>
      <c r="E12" s="21">
        <f>SUMIF(Mars!$G$2:$G$743,"Facture Fournisseur",Mars!$D$2:$D$743)</f>
        <v>0</v>
      </c>
      <c r="F12" s="21">
        <f>SUMIF(Avril!$G$2:$G$824,"Facture Fournisseur",Avril!$D$2:$D$824)</f>
        <v>0</v>
      </c>
      <c r="G12" s="21">
        <f ca="1">SUMIF(Mai!$G$2:$G$746,"Facture Fournisseur",Mai!$D$2:$D$741)</f>
        <v>0</v>
      </c>
      <c r="H12" s="21">
        <f>SUMIF(Juin!$G$2:$G$658,"Facture Fournisseur",Juin!$D$2:$D$658)</f>
        <v>0</v>
      </c>
      <c r="I12" s="21">
        <f>SUMIF(Juillet!$G$2:$G$553,"Facture Fournisseur",Juillet!$D$2:$D$553)</f>
        <v>0</v>
      </c>
      <c r="J12" s="21">
        <f>SUMIF(Aout!$G$2:$G$654,"Facture Fournisseur",Aout!$D$2:$D$654)</f>
        <v>0</v>
      </c>
      <c r="K12" s="21">
        <f>SUMIF(Septembre!$G$2:$G$611,"Facture Fournisseur",Septembre!$D$2:$D$611)</f>
        <v>0</v>
      </c>
      <c r="L12" s="21">
        <f>SUMIF(Octobre!$G$2:$G$713,"Facture Fournisseur",Octobre!$D$2:$D$713)</f>
        <v>0</v>
      </c>
      <c r="M12" s="21">
        <f>SUMIF(Novembre!$G$2:$G$826,"Facture Fournisseur",Novembre!$D$2:$D$826)</f>
        <v>0</v>
      </c>
      <c r="N12" s="21">
        <f>SUMIF(Décembre!$G$2:$G$890,"Facture Fournisseur",Décembre!$D$2:$D$890)</f>
        <v>0</v>
      </c>
      <c r="P12" s="21">
        <f t="shared" ref="P12:P15" ca="1" si="0">SUM(C12:N12)</f>
        <v>0</v>
      </c>
    </row>
    <row r="13" spans="2:18" ht="18" customHeight="1" x14ac:dyDescent="0.35">
      <c r="B13" s="22" t="s">
        <v>21</v>
      </c>
      <c r="C13" s="21">
        <f>SUMIF(Janvier!$G$2:$G$859,"TVA",Janvier!$D$2:$D$859)</f>
        <v>0</v>
      </c>
      <c r="D13" s="21">
        <f>SUMIF(Février!$G$2:$G$878,"TVA",Février!$D$2:$D$878)</f>
        <v>0</v>
      </c>
      <c r="E13" s="21">
        <f>SUMIF(Mars!$G$2:$G$743,"TVA",Mars!$D$2:$D$743)</f>
        <v>0</v>
      </c>
      <c r="F13" s="21">
        <f>SUMIF(Avril!$G$2:$G$824,"TVA",Avril!$D$2:$D$824)</f>
        <v>0</v>
      </c>
      <c r="G13" s="21">
        <f ca="1">SUMIF(Mai!$G$2:$G$746,"TVA",Mai!$D$2:$D$741)</f>
        <v>0</v>
      </c>
      <c r="H13" s="21">
        <f>SUMIF(Juin!$G$2:$G$658,"TVA",Juin!$D$2:$D$658)</f>
        <v>0</v>
      </c>
      <c r="I13" s="21">
        <f>SUMIF(Juillet!$G$2:$G$553,"TVA",Juillet!$D$2:$D$553)</f>
        <v>0</v>
      </c>
      <c r="J13" s="21">
        <f>SUMIF(Aout!$G$2:$G$654,"TVA",Aout!$D$2:$D$654)</f>
        <v>0</v>
      </c>
      <c r="K13" s="21">
        <f>SUMIF(Septembre!$G$2:$G$611,"TVA",Septembre!$D$2:$D$611)</f>
        <v>0</v>
      </c>
      <c r="L13" s="21">
        <f>SUMIF(Octobre!$G$2:$G$713,"TVA",Octobre!$D$2:$D$713)</f>
        <v>0</v>
      </c>
      <c r="M13" s="21">
        <f>SUMIF(Novembre!$G$2:$G$826,"TVA",Novembre!$D$2:$D$826)</f>
        <v>0</v>
      </c>
      <c r="N13" s="21">
        <f>SUMIF(Décembre!$G$2:$G$956,"TVA",Décembre!$D$2:$D$956)</f>
        <v>0</v>
      </c>
      <c r="P13" s="21">
        <f t="shared" ca="1" si="0"/>
        <v>0</v>
      </c>
    </row>
    <row r="14" spans="2:18" ht="18" customHeight="1" x14ac:dyDescent="0.35">
      <c r="B14" s="22" t="s">
        <v>42</v>
      </c>
      <c r="C14" s="21">
        <f>SUMIF(Janvier!$G$2:$G$859,"Impot",Janvier!$D$2:$D$859)</f>
        <v>0</v>
      </c>
      <c r="D14" s="21">
        <f>SUMIF(Février!$G$2:$G$878,"Impot",Février!$D$2:$D$878)</f>
        <v>0</v>
      </c>
      <c r="E14" s="21">
        <f>SUMIF(Mars!$G$2:$G$743,"Impot",Mars!$D$2:$D$743)</f>
        <v>0</v>
      </c>
      <c r="F14" s="21">
        <f>SUMIF(Avril!$G$2:$G$824,"Impot",Avril!$D$2:$D$824)</f>
        <v>0</v>
      </c>
      <c r="G14" s="21">
        <f ca="1">SUMIF(Mai!$G$2:$G$746,"Impot",Mai!$D$2:$D$741)</f>
        <v>0</v>
      </c>
      <c r="H14" s="21">
        <f>SUMIF(Juin!$G$2:$G$658,"Impot",Juin!$D$2:$D$658)</f>
        <v>0</v>
      </c>
      <c r="I14" s="21">
        <f>SUMIF(Juillet!$G$2:$G$553,"Impot",Juillet!$D$2:$D$553)</f>
        <v>0</v>
      </c>
      <c r="J14" s="21">
        <f>SUMIF(Aout!$G$2:$G$654,"Impot",Aout!$D$2:$D$654)</f>
        <v>0</v>
      </c>
      <c r="K14" s="21">
        <f>SUMIF(Septembre!$G$2:$G$611,"Impot",Septembre!$D$2:$D$611)</f>
        <v>0</v>
      </c>
      <c r="L14" s="21">
        <f>SUMIF(Octobre!$G$2:$G$713,"Impot",Octobre!$D$2:$D$713)</f>
        <v>0</v>
      </c>
      <c r="M14" s="21">
        <f>SUMIF(Novembre!$G$2:$G$826,"Impot",Novembre!$D$2:$D$826)</f>
        <v>0</v>
      </c>
      <c r="N14" s="21">
        <f>SUMIF(Décembre!$G$2:$G$956,"Impot",Décembre!$D$2:$D$956)</f>
        <v>0</v>
      </c>
      <c r="P14" s="21">
        <f t="shared" ca="1" si="0"/>
        <v>0</v>
      </c>
    </row>
    <row r="15" spans="2:18" ht="18" customHeight="1" x14ac:dyDescent="0.35">
      <c r="B15" s="22" t="s">
        <v>76</v>
      </c>
      <c r="C15" s="21">
        <f>SUMIF(Janvier!$G$2:$G$859,"CVAE",Janvier!$D$2:$D$859)</f>
        <v>0</v>
      </c>
      <c r="D15" s="21">
        <f>SUMIF(Février!$G$2:$G$878,"CVAE",Février!$D$2:$D$878)</f>
        <v>0</v>
      </c>
      <c r="E15" s="21">
        <f>SUMIF(Mars!$G$2:$G$743,"CVAE",Mars!$D$2:$D$743)</f>
        <v>0</v>
      </c>
      <c r="F15" s="21">
        <f>SUMIF(Avril!$G$2:$G$824,"CVAE",Avril!$D$2:$D$824)</f>
        <v>0</v>
      </c>
      <c r="G15" s="21">
        <f ca="1">SUMIF(Mai!$G$2:$G$746,"CVAE",Mai!$D$2:$D$741)</f>
        <v>0</v>
      </c>
      <c r="H15" s="21">
        <f>SUMIF(Juin!$G$2:$G$658,"CVAE",Juin!$D$2:$D$658)</f>
        <v>0</v>
      </c>
      <c r="I15" s="21">
        <f>SUMIF(Juillet!$G$2:$G$553,"CVAE",Juillet!$D$2:$D$553)</f>
        <v>0</v>
      </c>
      <c r="J15" s="21">
        <f>SUMIF(Aout!$G$2:$G$654,"CVAE",Aout!$D$2:$D$654)</f>
        <v>0</v>
      </c>
      <c r="K15" s="21">
        <f>SUMIF(Septembre!$G$2:$G$611,"CVAE",Septembre!$D$2:$D$611)</f>
        <v>0</v>
      </c>
      <c r="L15" s="21">
        <f>SUMIF(Octobre!$G$2:$G$713,"CVAE",Octobre!$D$2:$D$713)</f>
        <v>0</v>
      </c>
      <c r="M15" s="21">
        <f>SUMIF(Novembre!$G$2:$G$826,"CVAE",Novembre!$D$2:$D$826)</f>
        <v>0</v>
      </c>
      <c r="N15" s="21">
        <f>SUMIF(Décembre!$G$2:$G$956,"CVAE",Décembre!$D$2:$D$956)</f>
        <v>0</v>
      </c>
      <c r="P15" s="21">
        <f t="shared" ca="1" si="0"/>
        <v>0</v>
      </c>
    </row>
    <row r="17" spans="2:16" ht="18" customHeight="1" x14ac:dyDescent="0.35">
      <c r="B17" s="15" t="s">
        <v>14</v>
      </c>
      <c r="C17" s="16">
        <f>SUMIF(Janvier!$G$2:$G$859,"Frais",Janvier!$D$2:$D$859)</f>
        <v>0</v>
      </c>
      <c r="D17" s="16">
        <f>SUMIF(Février!$G$2:$G$878,"Frais",Février!$D$2:$D$878)</f>
        <v>0</v>
      </c>
      <c r="E17" s="16">
        <f>SUMIF(Mars!$G$2:$G$743,"Frais",Mars!$D$2:$D$743)</f>
        <v>0</v>
      </c>
      <c r="F17" s="16">
        <f>SUMIF(Avril!$G$2:$G$824,"Frais",Avril!$D$2:$D$824)</f>
        <v>0</v>
      </c>
      <c r="G17" s="16">
        <f ca="1">SUMIF(Mai!$G$2:$G$746,"Frais",Mai!$D$2:$D$741)</f>
        <v>0</v>
      </c>
      <c r="H17" s="16">
        <f>SUMIF(Juin!$G$2:$G$658,"Frais",Juin!$D$2:$D$658)</f>
        <v>0</v>
      </c>
      <c r="I17" s="16">
        <f>SUMIF(Juillet!$G$2:$G$553,"Frais",Juillet!$D$2:$D$553)</f>
        <v>0</v>
      </c>
      <c r="J17" s="16">
        <f>SUMIF(Aout!$G$2:$G$654,"Frais",Aout!$D$2:$D$654)</f>
        <v>0</v>
      </c>
      <c r="K17" s="16">
        <f>SUMIF(Septembre!$G$2:$G$611,"Frais",Septembre!$D$2:$D$611)</f>
        <v>0</v>
      </c>
      <c r="L17" s="16">
        <f>SUMIF(Octobre!$G$2:$G$713,"Frais",Octobre!$D$2:$D$713)</f>
        <v>0</v>
      </c>
      <c r="M17" s="16">
        <f>SUMIF(Novembre!$G$2:$G$826,"Frais",Novembre!$D$2:$D$826)</f>
        <v>0</v>
      </c>
      <c r="N17" s="16">
        <f>SUMIF(Décembre!$G$2:$G$956,"Frais",Décembre!$D$2:$D$956)</f>
        <v>0</v>
      </c>
      <c r="P17" s="16">
        <f t="shared" ref="P17:P32" ca="1" si="1">SUM(C17:N17)</f>
        <v>0</v>
      </c>
    </row>
    <row r="18" spans="2:16" ht="18" customHeight="1" x14ac:dyDescent="0.35">
      <c r="B18" s="15" t="s">
        <v>15</v>
      </c>
      <c r="C18" s="16">
        <f>SUMIF(Janvier!$G$2:$G$859,"Hiscox",Janvier!$D$2:$D$859)</f>
        <v>0</v>
      </c>
      <c r="D18" s="16">
        <f>SUMIF(Février!$G$2:$G$878,"Hiscox",Février!$D$2:$D$878)</f>
        <v>0</v>
      </c>
      <c r="E18" s="16">
        <f>SUMIF(Mars!$G$2:$G$743,"Hiscox",Mars!$D$2:$D$743)</f>
        <v>0</v>
      </c>
      <c r="F18" s="16">
        <f>SUMIF(Avril!$G$2:$G$824,"Hiscox",Avril!$D$2:$D$824)</f>
        <v>0</v>
      </c>
      <c r="G18" s="16">
        <f ca="1">SUMIF(Mai!$G$2:$G$746,"Hiscox",Mai!$D$2:$D$741)</f>
        <v>0</v>
      </c>
      <c r="H18" s="16">
        <f>SUMIF(Juin!$G$2:$G$658,"Hiscox",Juin!$D$2:$D$658)</f>
        <v>82.2</v>
      </c>
      <c r="I18" s="16">
        <f>SUMIF(Juillet!$G$2:$G$553,"Hiscox",Juillet!$D$2:$D$553)</f>
        <v>41.06</v>
      </c>
      <c r="J18" s="16">
        <f>SUMIF(Aout!$G$2:$G$654,"Hiscox",Aout!$D$2:$D$654)</f>
        <v>41.06</v>
      </c>
      <c r="K18" s="16">
        <f>SUMIF(Septembre!$G$2:$G$611,"Hiscox",Septembre!$D$2:$D$611)</f>
        <v>41.06</v>
      </c>
      <c r="L18" s="16">
        <f>SUMIF(Octobre!$G$2:$G$713,"Hiscox",Octobre!$D$2:$D$713)</f>
        <v>41.06</v>
      </c>
      <c r="M18" s="16">
        <f>SUMIF(Novembre!$G$2:$G$826,"Hiscox",Novembre!$D$2:$D$826)</f>
        <v>41.06</v>
      </c>
      <c r="N18" s="16">
        <f>SUMIF(Décembre!$G$2:$G$956,"Hiscox",Décembre!$D$2:$D$956)</f>
        <v>41.06</v>
      </c>
      <c r="P18" s="16">
        <f t="shared" ca="1" si="1"/>
        <v>328.56</v>
      </c>
    </row>
    <row r="19" spans="2:16" ht="18" customHeight="1" x14ac:dyDescent="0.35">
      <c r="B19" s="15" t="s">
        <v>20</v>
      </c>
      <c r="C19" s="16">
        <f>SUMIF(Janvier!$G$2:$G$859,"Amundi",Janvier!$D$2:$D$859)</f>
        <v>0</v>
      </c>
      <c r="D19" s="16">
        <f>SUMIF(Février!$G$2:$G$878,"Amundi",Février!$D$2:$D$878)</f>
        <v>0</v>
      </c>
      <c r="E19" s="16">
        <f>SUMIF(Mars!$G$2:$G$743,"Amundi",Mars!$D$2:$D$743)</f>
        <v>0</v>
      </c>
      <c r="F19" s="16">
        <f>SUMIF(Avril!$G$2:$G$824,"Amundi",Avril!$D$2:$D$824)</f>
        <v>0</v>
      </c>
      <c r="G19" s="16">
        <f ca="1">SUMIF(Mai!$G$2:$G$746,"Amundi",Mai!$D$2:$D$741)</f>
        <v>0</v>
      </c>
      <c r="H19" s="16">
        <f>SUMIF(Juin!$G$2:$G$658,"Amundi",Juin!$D$2:$D$658)</f>
        <v>0</v>
      </c>
      <c r="I19" s="16">
        <f>SUMIF(Juillet!$G$2:$G$553,"Amundi",Juillet!$D$2:$D$553)</f>
        <v>0</v>
      </c>
      <c r="J19" s="16">
        <f>SUMIF(Aout!$G$2:$G$654,"Amundi",Aout!$D$2:$D$654)</f>
        <v>0</v>
      </c>
      <c r="K19" s="16">
        <f>SUMIF(Septembre!$G$2:$G$611,"Amundi",Septembre!$D$2:$D$611)</f>
        <v>0</v>
      </c>
      <c r="L19" s="16">
        <f>SUMIF(Octobre!$G$2:$G$713,"Amundi",Octobre!$D$2:$D$713)</f>
        <v>0</v>
      </c>
      <c r="M19" s="16">
        <f>SUMIF(Novembre!$G$2:$G$826,"Amundi",Novembre!$D$2:$D$826)</f>
        <v>0</v>
      </c>
      <c r="N19" s="16">
        <f>SUMIF(Décembre!$G$2:$G$956,"Amundi",Décembre!$D$2:$D$956)</f>
        <v>0</v>
      </c>
      <c r="P19" s="16">
        <f t="shared" ca="1" si="1"/>
        <v>0</v>
      </c>
    </row>
    <row r="20" spans="2:16" ht="18" customHeight="1" x14ac:dyDescent="0.35">
      <c r="B20" s="15" t="s">
        <v>25</v>
      </c>
      <c r="C20" s="16">
        <f>SUMIF(Janvier!$G$2:$G$859,"Frais Comptable",Janvier!$D$2:$D$859)</f>
        <v>0</v>
      </c>
      <c r="D20" s="16">
        <f>SUMIF(Février!$G$2:$G$879,"Frais Comptable",Février!$D$2:$D$879)</f>
        <v>0</v>
      </c>
      <c r="E20" s="16">
        <f>SUMIF(Mars!$G$2:$G$743,"Frais Comptable",Mars!$D$2:$D$743)</f>
        <v>0</v>
      </c>
      <c r="F20" s="16">
        <f>SUMIF(Avril!$G$2:$G$824,"Frais Comptable",Avril!$D$2:$D$824)</f>
        <v>0</v>
      </c>
      <c r="G20" s="16">
        <f ca="1">SUMIF(Mai!$G$2:$G$746,"Frais Comptable",Mai!$D$2:$D$741)</f>
        <v>0</v>
      </c>
      <c r="H20" s="16">
        <f>SUMIF(Juin!$G$2:$G$658,"Frais Comptable",Juin!$D$2:$D$658)</f>
        <v>840</v>
      </c>
      <c r="I20" s="16">
        <f>SUMIF(Juillet!$G$2:$G$553,"Frais Comptable",Juillet!$D$2:$D$553)</f>
        <v>0</v>
      </c>
      <c r="J20" s="16">
        <f>SUMIF(Aout!$G$2:$G$654,"Frais Comptable",Aout!$D$2:$D$654)</f>
        <v>0</v>
      </c>
      <c r="K20" s="16">
        <f>SUMIF(Septembre!$G$2:$G$611,"Frais Comptable",Septembre!$D$2:$D$611)</f>
        <v>0</v>
      </c>
      <c r="L20" s="16">
        <f>SUMIF(Octobre!$G$2:$G$713,"Frais Comptable",Octobre!$D$2:$D$713)</f>
        <v>0</v>
      </c>
      <c r="M20" s="16">
        <f>SUMIF(Novembre!$G$2:$G$826,"Frais Comptable",Novembre!$D$2:$D$826)</f>
        <v>0</v>
      </c>
      <c r="N20" s="16">
        <f>SUMIF(Décembre!$G$2:$G$956,"Frais Comptable",Décembre!$D$2:$D$956)</f>
        <v>0</v>
      </c>
      <c r="P20" s="16">
        <f t="shared" ca="1" si="1"/>
        <v>840</v>
      </c>
    </row>
    <row r="21" spans="2:16" ht="18" customHeight="1" x14ac:dyDescent="0.35">
      <c r="B21" s="15" t="s">
        <v>24</v>
      </c>
      <c r="C21" s="16">
        <f>SUMIF(Janvier!$G$2:$G$859,"Boondmanager",Janvier!$D$2:$D$859)</f>
        <v>0</v>
      </c>
      <c r="D21" s="16">
        <f>SUMIF(Février!$G$2:$G$879,"Boondmanager",Février!$D$2:$D$879)</f>
        <v>0</v>
      </c>
      <c r="E21" s="16">
        <f>SUMIF(Mars!$G$2:$G$743,"Boondmanager",Mars!$D$2:$D$743)</f>
        <v>0</v>
      </c>
      <c r="F21" s="16">
        <f>SUMIF(Avril!$G$2:$G$824,"Boondmanager",Avril!$D$2:$D$824)</f>
        <v>0</v>
      </c>
      <c r="G21" s="16">
        <f ca="1">SUMIF(Mai!$G$2:$G$746,"Boondmanager",Mai!$D$2:$D$741)</f>
        <v>0</v>
      </c>
      <c r="H21" s="16">
        <f>SUMIF(Juin!$G$2:$G$658,"Boondmanager",Juin!$D$2:$D$658)</f>
        <v>0</v>
      </c>
      <c r="I21" s="16">
        <f>SUMIF(Juillet!$G$2:$G$553,"Boondmanager",Juillet!$D$2:$D$553)</f>
        <v>0</v>
      </c>
      <c r="J21" s="16">
        <f>SUMIF(Aout!$G$2:$G$654,"Boondmanager",Aout!$D$2:$D$654)</f>
        <v>0</v>
      </c>
      <c r="K21" s="16">
        <f>SUMIF(Septembre!$G$2:$G$611,"Boondmanager",Septembre!$D$2:$D$611)</f>
        <v>0</v>
      </c>
      <c r="L21" s="16">
        <f>SUMIF(Octobre!$G$2:$G$713,"Boondmanager",Octobre!$D$2:$D$713)</f>
        <v>0</v>
      </c>
      <c r="M21" s="16">
        <f>SUMIF(Novembre!$G$2:$G$826,"Boondmanager",Novembre!$D$2:$D$826)</f>
        <v>0</v>
      </c>
      <c r="N21" s="16">
        <f>SUMIF(Décembre!$G$2:$G$956,"Boondmanager",Décembre!$D$2:$D$956)</f>
        <v>0</v>
      </c>
      <c r="P21" s="16">
        <f t="shared" ca="1" si="1"/>
        <v>0</v>
      </c>
    </row>
    <row r="22" spans="2:16" ht="18" customHeight="1" x14ac:dyDescent="0.35">
      <c r="B22" s="15" t="s">
        <v>8</v>
      </c>
      <c r="C22" s="16">
        <f>SUMIF(Janvier!$G$2:$G$859,"Banque",Janvier!$D$2:$D$859)</f>
        <v>0</v>
      </c>
      <c r="D22" s="16">
        <f>SUMIF(Février!$G$2:$G$878,"Banque",Février!$D$2:$D$878)</f>
        <v>0</v>
      </c>
      <c r="E22" s="16">
        <f>SUMIF(Mars!$G$2:$G$743,"Banque",Mars!$D$2:$D$743)</f>
        <v>0</v>
      </c>
      <c r="F22" s="16">
        <f>SUMIF(Avril!$G$2:$G$824,"Banque",Avril!$D$2:$D$824)</f>
        <v>0</v>
      </c>
      <c r="G22" s="16">
        <f ca="1">SUMIF(Mai!$G$2:$G$746,"Banque",Mai!$D$2:$D$741)</f>
        <v>0</v>
      </c>
      <c r="H22" s="16">
        <f>SUMIF(Juin!$G$2:$G$658,"Banque",Juin!$D$2:$D$658)</f>
        <v>0</v>
      </c>
      <c r="I22" s="16">
        <f>SUMIF(Juillet!$G$2:$G$553,"Banque",Juillet!$D$2:$D$553)</f>
        <v>0</v>
      </c>
      <c r="J22" s="16">
        <f>SUMIF(Aout!$G$2:$G$654,"Banque",Aout!$D$2:$D$654)</f>
        <v>0</v>
      </c>
      <c r="K22" s="16">
        <f>SUMIF(Septembre!$G$2:$G$611,"Banque",Septembre!$D$2:$D$611)</f>
        <v>0</v>
      </c>
      <c r="L22" s="16">
        <f>SUMIF(Octobre!$G$2:$G$713,"Banque",Octobre!$D$2:$D$713)</f>
        <v>0</v>
      </c>
      <c r="M22" s="16">
        <f>SUMIF(Novembre!$G$2:$G$826,"Banque",Novembre!$D$2:$D$826)</f>
        <v>0</v>
      </c>
      <c r="N22" s="16">
        <f>SUMIF(Décembre!$G$2:$G$956,"Banque",Décembre!$D$2:$D$956)</f>
        <v>0</v>
      </c>
      <c r="P22" s="16">
        <f t="shared" ca="1" si="1"/>
        <v>0</v>
      </c>
    </row>
    <row r="23" spans="2:16" ht="18" customHeight="1" x14ac:dyDescent="0.35">
      <c r="B23" s="15" t="s">
        <v>4</v>
      </c>
      <c r="C23" s="16">
        <f>SUMIF(Janvier!$G$2:$G$859,"Crédit",Janvier!$D$2:$D$859)</f>
        <v>0</v>
      </c>
      <c r="D23" s="16">
        <f>SUMIF(Février!$G$2:$G$878,"Crédit",Février!$D$2:$D$878)</f>
        <v>0</v>
      </c>
      <c r="E23" s="16">
        <f>SUMIF(Mars!$G$2:$G$743,"Crédit",Mars!$D$2:$D$743)</f>
        <v>0</v>
      </c>
      <c r="F23" s="16">
        <f>SUMIF(Avril!$G$2:$G$824,"Crédit",Avril!$D$2:$D$824)</f>
        <v>0</v>
      </c>
      <c r="G23" s="16">
        <f ca="1">SUMIF(Mai!$G$2:$G$746,"Crédit",Mai!$D$2:$D$741)</f>
        <v>0</v>
      </c>
      <c r="H23" s="16">
        <f>SUMIF(Juin!$G$2:$G$658,"Crédit",Juin!$D$2:$D$658)</f>
        <v>0</v>
      </c>
      <c r="I23" s="16">
        <f>SUMIF(Juillet!$G$2:$G$553,"Crédit",Juillet!$D$2:$D$553)</f>
        <v>0</v>
      </c>
      <c r="J23" s="16">
        <f>SUMIF(Aout!$G$2:$G$654,"Crédit",Aout!$D$2:$D$654)</f>
        <v>0</v>
      </c>
      <c r="K23" s="16">
        <f>SUMIF(Septembre!$G$2:$G$611,"Crédit",Septembre!$D$2:$D$611)</f>
        <v>0</v>
      </c>
      <c r="L23" s="16">
        <f>SUMIF(Octobre!$G$2:$G$713,"Crédit",Octobre!$D$2:$D$713)</f>
        <v>0</v>
      </c>
      <c r="M23" s="16">
        <f>SUMIF(Novembre!$G$2:$G$826,"Crédit",Novembre!$D$2:$D$826)</f>
        <v>0</v>
      </c>
      <c r="N23" s="16">
        <f>SUMIF(Décembre!$G$2:$G$956,"Crédit",Décembre!$D$2:$D$956)</f>
        <v>0</v>
      </c>
      <c r="P23" s="16">
        <f t="shared" ca="1" si="1"/>
        <v>0</v>
      </c>
    </row>
    <row r="24" spans="2:16" ht="18" customHeight="1" x14ac:dyDescent="0.35">
      <c r="B24" s="15" t="s">
        <v>22</v>
      </c>
      <c r="C24" s="16">
        <f>SUMIF(Janvier!$G$2:$G$859,"CB",Janvier!$D$2:$D$859)</f>
        <v>0</v>
      </c>
      <c r="D24" s="16">
        <f>SUMIF(Février!$G$2:$G$878,"CB",Février!$D$2:$D$878)</f>
        <v>0</v>
      </c>
      <c r="E24" s="16">
        <f>SUMIF(Mars!$G$2:$G$743,"CB",Mars!$D$2:$D$743)</f>
        <v>0</v>
      </c>
      <c r="F24" s="16">
        <f>SUMIF(Avril!$G$2:$G$824,"CB",Avril!$D$2:$D$824)</f>
        <v>0</v>
      </c>
      <c r="G24" s="16">
        <f ca="1">SUMIF(Mai!$G$2:$G$746,"CB",Mai!$D$2:$D$741)</f>
        <v>0</v>
      </c>
      <c r="H24" s="16">
        <f>SUMIF(Juin!$G$2:$G$658,"CB",Juin!$D$2:$D$658)</f>
        <v>0</v>
      </c>
      <c r="I24" s="16">
        <f>SUMIF(Juillet!$G$2:$G$553,"CB",Juillet!$D$2:$D$553)</f>
        <v>0</v>
      </c>
      <c r="J24" s="16">
        <f>SUMIF(Aout!$G$2:$G$654,"CB",Aout!$D$2:$D$654)</f>
        <v>0</v>
      </c>
      <c r="K24" s="16">
        <f>SUMIF(Septembre!$G$2:$G$611,"CB",Septembre!$D$2:$D$611)</f>
        <v>0</v>
      </c>
      <c r="L24" s="16">
        <f>SUMIF(Octobre!$G$2:$G$713,"CB",Octobre!$D$2:$D$713)</f>
        <v>0</v>
      </c>
      <c r="M24" s="16">
        <f>SUMIF(Novembre!$G$2:$G$826,"CB",Novembre!$D$2:$D$826)</f>
        <v>0</v>
      </c>
      <c r="N24" s="16">
        <f>SUMIF(Décembre!$G$2:$G$956,"CB",Décembre!$D$2:$D$956)</f>
        <v>0</v>
      </c>
      <c r="P24" s="16">
        <f t="shared" ca="1" si="1"/>
        <v>0</v>
      </c>
    </row>
    <row r="25" spans="2:16" ht="18" customHeight="1" x14ac:dyDescent="0.35">
      <c r="B25" s="88" t="s">
        <v>91</v>
      </c>
      <c r="C25" s="91">
        <f>SUMIF(Janvier!$G$2:$G$831,"PREVEAM",Janvier!$D$2:$D$831)</f>
        <v>0</v>
      </c>
      <c r="D25" s="91">
        <f>SUMIF(Février!$G$2:$G$826,"PREVEAM",Février!$D$2:$D$826)</f>
        <v>0</v>
      </c>
      <c r="E25" s="91">
        <f>SUMIF(Mars!$G$2:$G$808,"PREVEAM",Mars!$D$2:$D$808)</f>
        <v>0</v>
      </c>
      <c r="F25" s="91">
        <f>SUMIF(Avril!$G$2:$G$805,"PREVEAM",Avril!$D$2:$D$805)</f>
        <v>0</v>
      </c>
      <c r="G25" s="91">
        <f>SUMIF(Mai!$G$2:$G$733,"PREVEAM",Mai!$D$2:$D$733)</f>
        <v>0</v>
      </c>
      <c r="H25" s="91">
        <f>SUMIF(Juin!$G$2:$G$667,"PREVEAM",Juin!$D$2:$D$667)</f>
        <v>134.4</v>
      </c>
      <c r="I25" s="91">
        <f>SUMIF(Juillet!$G$2:$G$574,"PREVEAM",Juillet!$D$2:$D$574)</f>
        <v>0</v>
      </c>
      <c r="J25" s="91">
        <f>SUMIF(Aout!$G$2:$G$676,"PREVEAM",Aout!$D$2:$D$676)</f>
        <v>0</v>
      </c>
      <c r="K25" s="91">
        <f>SUMIF(Septembre!$G$2:$G$632,"PREVEAM",Septembre!$D$2:$D$632)</f>
        <v>0</v>
      </c>
      <c r="L25" s="91">
        <f>SUMIF(Octobre!$G$2:$G$712,"PREVEAM",Octobre!$D$2:$D$712)</f>
        <v>0</v>
      </c>
      <c r="M25" s="91">
        <f>SUMIF(Novembre!$G$2:$G$826,"PREVEAM",Novembre!$D$2:$D$826)</f>
        <v>0</v>
      </c>
      <c r="N25" s="91">
        <f>SUMIF(Décembre!$G$2:$G$956,"PREVEAM",Décembre!$D$2:$D$956)</f>
        <v>0</v>
      </c>
      <c r="P25" s="16">
        <f t="shared" si="1"/>
        <v>134.4</v>
      </c>
    </row>
    <row r="26" spans="2:16" ht="18" customHeight="1" x14ac:dyDescent="0.35">
      <c r="B26" s="88" t="s">
        <v>58</v>
      </c>
      <c r="C26" s="91">
        <f>SUMIF(Janvier!$G$2:$G$831,"SeDomicilier",Janvier!$D$2:$D$831)</f>
        <v>0</v>
      </c>
      <c r="D26" s="91">
        <f>SUMIF(Février!$G$2:$G$826,"SeDomicilier",Février!$D$2:$D$826)</f>
        <v>0</v>
      </c>
      <c r="E26" s="91">
        <f>SUMIF(Mars!$G$2:$G$808,"SeDomicilier",Mars!$D$2:$D$808)</f>
        <v>0</v>
      </c>
      <c r="F26" s="91">
        <f>SUMIF(Avril!$G$2:$G$805,"SeDomicilier",Avril!$D$2:$D$805)</f>
        <v>0</v>
      </c>
      <c r="G26" s="91">
        <f>SUMIF(Mai!$G$2:$G$733,"SeDomicilier",Mai!$D$2:$D$733)</f>
        <v>0</v>
      </c>
      <c r="H26" s="91">
        <f>SUMIF(Juin!$G$2:$G$667,"SeDomicilier",Juin!$D$2:$D$667)</f>
        <v>0</v>
      </c>
      <c r="I26" s="91">
        <f>SUMIF(Juillet!$G$2:$G$574,"SeDomicilier",Juillet!$D$2:$D$574)</f>
        <v>0</v>
      </c>
      <c r="J26" s="91">
        <f>SUMIF(Aout!$G$2:$G$676,"SeDomicilier",Aout!$D$2:$D$676)</f>
        <v>0</v>
      </c>
      <c r="K26" s="91">
        <f>SUMIF(Septembre!$G$2:$G$632,"SeDomicilier",Septembre!$D$2:$D$632)</f>
        <v>0</v>
      </c>
      <c r="L26" s="91">
        <f>SUMIF(Octobre!$G$2:$G$712,"SeDomicilier",Octobre!$D$2:$D$712)</f>
        <v>0</v>
      </c>
      <c r="M26" s="91">
        <f>SUMIF(Novembre!$G$2:$G$826,"SeDomicilier",Novembre!$D$2:$D$826)</f>
        <v>0</v>
      </c>
      <c r="N26" s="91">
        <f>SUMIF(Décembre!$G$2:$G$956,"SeDomicilier",Décembre!$D$2:$D$956)</f>
        <v>0</v>
      </c>
      <c r="P26" s="16">
        <f t="shared" si="1"/>
        <v>0</v>
      </c>
    </row>
    <row r="27" spans="2:16" ht="18" customHeight="1" x14ac:dyDescent="0.35">
      <c r="B27" s="15" t="s">
        <v>57</v>
      </c>
      <c r="C27" s="92">
        <f>SUMIF(Janvier!$G$2:$G$831,"OVH",Janvier!$D$2:$D$831)</f>
        <v>0</v>
      </c>
      <c r="D27" s="92">
        <f>SUMIF(Février!$G$2:$G$826,"OVH",Février!$D$2:$D$826)</f>
        <v>0</v>
      </c>
      <c r="E27" s="92">
        <f>SUMIF(Mars!$G$2:$G$808,"OVH",Mars!$D$2:$D$808)</f>
        <v>0</v>
      </c>
      <c r="F27" s="92">
        <f>SUMIF(Avril!$G$2:$G$805,"OVH",Avril!$D$2:$D$805)</f>
        <v>0</v>
      </c>
      <c r="G27" s="92">
        <f>SUMIF(Mai!$G$2:$G$733,"OVH",Mai!$D$2:$D$733)</f>
        <v>0</v>
      </c>
      <c r="H27" s="92">
        <f>SUMIF(Juin!$G$2:$G$667,"OVH",Juin!$D$2:$D$667)</f>
        <v>0</v>
      </c>
      <c r="I27" s="92">
        <f>SUMIF(Juillet!$G$2:$G$574,"OVH",Juillet!$D$2:$D$574)</f>
        <v>0</v>
      </c>
      <c r="J27" s="92">
        <f>SUMIF(Aout!$G$2:$G$676,"OVH",Aout!$D$2:$D$676)</f>
        <v>0</v>
      </c>
      <c r="K27" s="92">
        <f>SUMIF(Septembre!$G$2:$G$632,"OVH",Septembre!$D$2:$D$632)</f>
        <v>0</v>
      </c>
      <c r="L27" s="92">
        <f>SUMIF(Octobre!$G$2:$G$712,"OVH",Octobre!$D$2:$D$712)</f>
        <v>0</v>
      </c>
      <c r="M27" s="92">
        <f>SUMIF(Novembre!$G$2:$G$745,"OVH",Novembre!$D$2:$D$745)</f>
        <v>0</v>
      </c>
      <c r="N27" s="92">
        <f>SUMIF(Décembre!$G$2:$G$873,"OVH",Décembre!$D$2:$D$873)</f>
        <v>0</v>
      </c>
      <c r="P27" s="16">
        <f t="shared" si="1"/>
        <v>0</v>
      </c>
    </row>
    <row r="28" spans="2:16" ht="18" customHeight="1" x14ac:dyDescent="0.35">
      <c r="B28" s="15" t="s">
        <v>78</v>
      </c>
      <c r="C28" s="92">
        <f>SUMIF(Janvier!$G$2:$G$831,"IONOS",Janvier!$D$2:$D$831)</f>
        <v>0</v>
      </c>
      <c r="D28" s="92">
        <f>SUMIF(Février!$G$2:$G$826,"IONOS",Février!$D$2:$D$826)</f>
        <v>0</v>
      </c>
      <c r="E28" s="92">
        <f>SUMIF(Mars!$G$2:$G$808,"IONOS",Mars!$D$2:$D$808)</f>
        <v>0</v>
      </c>
      <c r="F28" s="92">
        <f>SUMIF(Avril!$G$2:$G$805,"IONOS",Avril!$D$2:$D$805)</f>
        <v>0</v>
      </c>
      <c r="G28" s="92">
        <f>SUMIF(Mai!$G$2:$G$733,"IONOS",Mai!$D$2:$D$733)</f>
        <v>0</v>
      </c>
      <c r="H28" s="92">
        <f>SUMIF(Juin!$G$2:$G$667,"IONOS",Juin!$D$2:$D$667)</f>
        <v>0</v>
      </c>
      <c r="I28" s="92">
        <f>SUMIF(Juillet!$G$2:$G$574,"IONOS",Juillet!$D$2:$D$574)</f>
        <v>0</v>
      </c>
      <c r="J28" s="92">
        <f>SUMIF(Aout!$G$2:$G$676,"IONOS",Aout!$D$2:$D$676)</f>
        <v>0</v>
      </c>
      <c r="K28" s="92">
        <f>SUMIF(Septembre!$G$2:$G$632,"IONOS",Septembre!$D$2:$D$632)</f>
        <v>0</v>
      </c>
      <c r="L28" s="92">
        <f>SUMIF(Octobre!$G$2:$G$712,"IONOS",Octobre!$D$2:$D$712)</f>
        <v>0</v>
      </c>
      <c r="M28" s="92">
        <f>SUMIF(Novembre!$G$2:$G$745,"IONOS",Novembre!$D$2:$D$745)</f>
        <v>0</v>
      </c>
      <c r="N28" s="92">
        <f>SUMIF(Décembre!$G$2:$G$873,"IONOS",Décembre!$D$2:$D$873)</f>
        <v>0</v>
      </c>
      <c r="P28" s="16">
        <f t="shared" ref="P28" si="2">SUM(C28:N28)</f>
        <v>0</v>
      </c>
    </row>
    <row r="29" spans="2:16" ht="18" customHeight="1" x14ac:dyDescent="0.35">
      <c r="B29" s="15" t="s">
        <v>64</v>
      </c>
      <c r="C29" s="92">
        <f>SUMIF(Janvier!$G$2:$G$831,"ADESATT",Janvier!$D$2:$D$831)</f>
        <v>0</v>
      </c>
      <c r="D29" s="92">
        <f>SUMIF(Février!$G$2:$G$826,"ADESATT",Février!$D$2:$D$826)</f>
        <v>0</v>
      </c>
      <c r="E29" s="92">
        <f>SUMIF(Mars!$G$2:$G$808,"ADESATT",Mars!$D$2:$D$808)</f>
        <v>0</v>
      </c>
      <c r="F29" s="92">
        <f>SUMIF(Avril!$G$2:$G$805,"ADESATT",Avril!$D$2:$D$805)</f>
        <v>0</v>
      </c>
      <c r="G29" s="92">
        <f>SUMIF(Mai!$G$2:$G$733,"ADESATT",Mai!$D$2:$D$733)</f>
        <v>0</v>
      </c>
      <c r="H29" s="92">
        <f>SUMIF(Juin!$G$2:$G$667,"ADESATT",Juin!$D$2:$D$667)</f>
        <v>0</v>
      </c>
      <c r="I29" s="92">
        <f>SUMIF(Juillet!$G$2:$G$574,"ADESATT",Juillet!$D$2:$D$574)</f>
        <v>0</v>
      </c>
      <c r="J29" s="92">
        <f>SUMIF(Aout!$G$2:$G$676,"ADESATT",Aout!$D$2:$D$676)</f>
        <v>0</v>
      </c>
      <c r="K29" s="92">
        <f>SUMIF(Septembre!$G$2:$G$632,"ADESATT",Septembre!$D$2:$D$632)</f>
        <v>0</v>
      </c>
      <c r="L29" s="92">
        <f>SUMIF(Octobre!$G$2:$G$712,"ADESATT",Octobre!$D$2:$D$712)</f>
        <v>0</v>
      </c>
      <c r="M29" s="92">
        <f>SUMIF(Novembre!$G$2:$G$745,"ADESATT",Novembre!$D$2:$D$745)</f>
        <v>0</v>
      </c>
      <c r="N29" s="92">
        <f>SUMIF(Décembre!$G$2:$G$873,"ADESATT",Décembre!$D$2:$D$873)</f>
        <v>0</v>
      </c>
      <c r="P29" s="16">
        <f t="shared" si="1"/>
        <v>0</v>
      </c>
    </row>
    <row r="30" spans="2:16" ht="18" customHeight="1" x14ac:dyDescent="0.35">
      <c r="B30" s="15" t="s">
        <v>73</v>
      </c>
      <c r="C30" s="92">
        <f>SUMIF(Janvier!$G$2:$G$831,"ATLAS",Janvier!$D$2:$D$831)</f>
        <v>0</v>
      </c>
      <c r="D30" s="92">
        <f>SUMIF(Février!$G$2:$G$826,"ATLAS",Février!$D$2:$D$826)</f>
        <v>0</v>
      </c>
      <c r="E30" s="92">
        <f>SUMIF(Mars!$G$2:$G$808,"ATLAS",Mars!$D$2:$D$808)</f>
        <v>0</v>
      </c>
      <c r="F30" s="92">
        <f>SUMIF(Avril!$G$2:$G$805,"ATLAS",Avril!$D$2:$D$805)</f>
        <v>0</v>
      </c>
      <c r="G30" s="92">
        <f>SUMIF(Mai!$G$2:$G$733,"ATLAS",Mai!$D$2:$D$733)</f>
        <v>0</v>
      </c>
      <c r="H30" s="92">
        <f>SUMIF(Juin!$G$2:$G$667,"ATLAS",Juin!$D$2:$D$667)</f>
        <v>0</v>
      </c>
      <c r="I30" s="92">
        <f>SUMIF(Juillet!$G$2:$G$574,"ATLAS",Juillet!$D$2:$D$574)</f>
        <v>0</v>
      </c>
      <c r="J30" s="92">
        <f>SUMIF(Aout!$G$2:$G$676,"ATLAS",Aout!$D$2:$D$676)</f>
        <v>0</v>
      </c>
      <c r="K30" s="92">
        <f>SUMIF(Septembre!$G$2:$G$632,"ATLAS",Septembre!$D$2:$D$632)</f>
        <v>0</v>
      </c>
      <c r="L30" s="92">
        <f>SUMIF(Octobre!$G$2:$G$712,"ATLAS",Octobre!$D$2:$D$712)</f>
        <v>0</v>
      </c>
      <c r="M30" s="92">
        <f>SUMIF(Novembre!$G$2:$G$745,"ATLAS",Novembre!$D$2:$D$745)</f>
        <v>0</v>
      </c>
      <c r="N30" s="92">
        <f>SUMIF(Décembre!$G$2:$G$873,"ATLAS",Décembre!$D$2:$D$873)</f>
        <v>0</v>
      </c>
      <c r="P30" s="16">
        <f t="shared" ref="P30" si="3">SUM(C30:N30)</f>
        <v>0</v>
      </c>
    </row>
    <row r="31" spans="2:16" ht="18" customHeight="1" x14ac:dyDescent="0.35">
      <c r="B31" s="15" t="s">
        <v>65</v>
      </c>
      <c r="C31" s="92">
        <f>SUMIF(Janvier!$G$2:$G$831,"Docusign",Janvier!$D$2:$D$831)</f>
        <v>0</v>
      </c>
      <c r="D31" s="92">
        <f>SUMIF(Février!$G$2:$G$826,"Docusign",Février!$D$2:$D$826)</f>
        <v>0</v>
      </c>
      <c r="E31" s="92">
        <f>SUMIF(Mars!$G$2:$G$808,"Docusign",Mars!$D$2:$D$808)</f>
        <v>0</v>
      </c>
      <c r="F31" s="92">
        <f>SUMIF(Avril!$G$2:$G$805,"Docusign",Avril!$D$2:$D$805)</f>
        <v>0</v>
      </c>
      <c r="G31" s="92">
        <f>SUMIF(Mai!$G$2:$G$733,"Docusign",Mai!$D$2:$D$733)</f>
        <v>0</v>
      </c>
      <c r="H31" s="92">
        <f>SUMIF(Juin!$G$2:$G$667,"Docusign",Juin!$D$2:$D$667)</f>
        <v>220.8</v>
      </c>
      <c r="I31" s="92">
        <f>SUMIF(Juillet!$G$2:$G$574,"Docusign",Juillet!$D$2:$D$574)</f>
        <v>0</v>
      </c>
      <c r="J31" s="92">
        <f>SUMIF(Aout!$G$2:$G$676,"Docusign",Aout!$D$2:$D$676)</f>
        <v>0</v>
      </c>
      <c r="K31" s="92">
        <f>SUMIF(Septembre!$G$2:$G$632,"Docusign",Septembre!$D$2:$D$632)</f>
        <v>0</v>
      </c>
      <c r="L31" s="92">
        <f>SUMIF(Octobre!$G$2:$G$712,"Docusign",Octobre!$D$2:$D$712)</f>
        <v>0</v>
      </c>
      <c r="M31" s="92">
        <f>SUMIF(Novembre!$G$2:$G$745,"Docusign",Novembre!$D$2:$D$745)</f>
        <v>0</v>
      </c>
      <c r="N31" s="92">
        <f>SUMIF(Décembre!$G$2:$G$873,"Docusign",Décembre!$D$2:$D$873)</f>
        <v>0</v>
      </c>
      <c r="P31" s="16">
        <f t="shared" si="1"/>
        <v>220.8</v>
      </c>
    </row>
    <row r="32" spans="2:16" ht="18" customHeight="1" x14ac:dyDescent="0.35">
      <c r="B32" s="15" t="s">
        <v>72</v>
      </c>
      <c r="C32" s="92">
        <f>SUMIF(Janvier!$G$2:$G$831,"LEGALPLACE",Janvier!$D$2:$D$831)</f>
        <v>0</v>
      </c>
      <c r="D32" s="92">
        <f>SUMIF(Février!$G$2:$G$826,"LEGALPLACE",Février!$D$2:$D$826)</f>
        <v>0</v>
      </c>
      <c r="E32" s="92">
        <f>SUMIF(Mars!$G$2:$G$808,"LEGALPLACE",Mars!$D$2:$D$808)</f>
        <v>0</v>
      </c>
      <c r="F32" s="92">
        <f>SUMIF(Avril!$G$2:$G$805,"LEGALPLACE",Avril!$D$2:$D$805)</f>
        <v>0</v>
      </c>
      <c r="G32" s="92">
        <f>SUMIF(Mai!$G$2:$G$733,"LEGALPLACE",Mai!$D$2:$D$733)</f>
        <v>0</v>
      </c>
      <c r="H32" s="92">
        <f>SUMIF(Juin!$G$2:$G$667,"LEGALPLACE",Juin!$D$2:$D$667)</f>
        <v>0</v>
      </c>
      <c r="I32" s="92">
        <f>SUMIF(Juillet!$G$2:$G$574,"LEGALPLACE",Juillet!$D$2:$D$574)</f>
        <v>0</v>
      </c>
      <c r="J32" s="92">
        <f>SUMIF(Aout!$G$2:$G$676,"LEGALPLACE",Aout!$D$2:$D$676)</f>
        <v>0</v>
      </c>
      <c r="K32" s="92">
        <f>SUMIF(Septembre!$G$2:$G$632,"LEGALPLACE",Septembre!$D$2:$D$632)</f>
        <v>0</v>
      </c>
      <c r="L32" s="92">
        <f>SUMIF(Octobre!$G$2:$G$712,"LEGALPLACE",Octobre!$D$2:$D$712)</f>
        <v>0</v>
      </c>
      <c r="M32" s="92">
        <f>SUMIF(Novembre!$G$2:$G$745,"LEGALPLACE",Novembre!$D$2:$D$745)</f>
        <v>0</v>
      </c>
      <c r="N32" s="92">
        <f>SUMIF(Décembre!$G$2:$G$873,"LEGALPLACE",Décembre!$D$2:$D$873)</f>
        <v>0</v>
      </c>
      <c r="P32" s="16">
        <f t="shared" si="1"/>
        <v>0</v>
      </c>
    </row>
    <row r="33" spans="1:18" ht="18" customHeight="1" x14ac:dyDescent="0.35">
      <c r="B33" s="15" t="s">
        <v>74</v>
      </c>
      <c r="C33" s="92">
        <f>SUMIF(Janvier!$G$2:$G$831,"LEGALSTART",Janvier!$D$2:$D$831)</f>
        <v>0</v>
      </c>
      <c r="D33" s="92">
        <f>SUMIF(Février!$G$2:$G$826,"LEGALSTART",Février!$D$2:$D$826)</f>
        <v>0</v>
      </c>
      <c r="E33" s="92">
        <f>SUMIF(Mars!$G$2:$G$808,"LEGALSTART",Mars!$D$2:$D$808)</f>
        <v>0</v>
      </c>
      <c r="F33" s="92">
        <f>SUMIF(Avril!$G$2:$G$805,"LEGALSTART",Avril!$D$2:$D$805)</f>
        <v>0</v>
      </c>
      <c r="G33" s="92">
        <f>SUMIF(Mai!$G$2:$G$733,"LEGALSTART",Mai!$D$2:$D$733)</f>
        <v>0</v>
      </c>
      <c r="H33" s="92">
        <f>SUMIF(Juin!$G$2:$G$667,"LEGALSTART",Juin!$D$2:$D$667)</f>
        <v>0</v>
      </c>
      <c r="I33" s="92">
        <f>SUMIF(Juillet!$G$2:$G$574,"LEGALSTART",Juillet!$D$2:$D$574)</f>
        <v>0</v>
      </c>
      <c r="J33" s="92">
        <f>SUMIF(Aout!$G$2:$G$676,"LEGALSTART",Aout!$D$2:$D$676)</f>
        <v>0</v>
      </c>
      <c r="K33" s="92">
        <f>SUMIF(Septembre!$G$2:$G$632,"LEGALSTART",Septembre!$D$2:$D$632)</f>
        <v>0</v>
      </c>
      <c r="L33" s="92">
        <f>SUMIF(Octobre!$G$2:$G$712,"LEGALSTART",Octobre!$D$2:$D$712)</f>
        <v>0</v>
      </c>
      <c r="M33" s="92">
        <f>SUMIF(Novembre!$G$2:$G$745,"LEGALSTART",Novembre!$D$2:$D$745)</f>
        <v>0</v>
      </c>
      <c r="N33" s="92">
        <f>SUMIF(Décembre!$G$2:$G$873,"LEGALSTART",Décembre!$D$2:$D$873)</f>
        <v>0</v>
      </c>
      <c r="P33" s="16">
        <f t="shared" ref="P33" si="4">SUM(C33:N33)</f>
        <v>0</v>
      </c>
    </row>
    <row r="34" spans="1:18" ht="13.5" customHeight="1" x14ac:dyDescent="0.35"/>
    <row r="35" spans="1:18" ht="19.399999999999999" customHeight="1" x14ac:dyDescent="0.35">
      <c r="B35" s="11" t="s">
        <v>12</v>
      </c>
      <c r="C35" s="12">
        <f>SUMIF(Janvier!$G$2:$G$859,"Achats",Janvier!$D$2:$D$859)</f>
        <v>0</v>
      </c>
      <c r="D35" s="12">
        <f>SUMIF(Février!$G$2:$G$878,"Achats",Février!$D$2:$D$878)</f>
        <v>0</v>
      </c>
      <c r="E35" s="12">
        <f>SUMIF(Mars!$G$2:$G$743,"Achats",Mars!$D$2:$D$743)</f>
        <v>0</v>
      </c>
      <c r="F35" s="12">
        <f>SUMIF(Avril!$G$2:$G$824,"Achats",Avril!$D$2:$D$824)</f>
        <v>0</v>
      </c>
      <c r="G35" s="12">
        <f ca="1">SUMIF(Mai!$G$2:$G$746,"Achats",Mai!$D$2:$D$741)</f>
        <v>0</v>
      </c>
      <c r="H35" s="12">
        <f>SUMIF(Juin!$G$2:$G$658,"Achats",Juin!$D$2:$D$658)</f>
        <v>0</v>
      </c>
      <c r="I35" s="12">
        <f>SUMIF(Juillet!$G$2:$G$553,"Achats",Juillet!$D$2:$D$553)</f>
        <v>0</v>
      </c>
      <c r="J35" s="12">
        <f>SUMIF(Aout!$G$2:$G$654,"Achats",Aout!$D$2:$D$654)</f>
        <v>0</v>
      </c>
      <c r="K35" s="12">
        <f>SUMIF(Septembre!$G$2:$G$611,"Achats",Septembre!$D$2:$D$611)</f>
        <v>0</v>
      </c>
      <c r="L35" s="12">
        <f>SUMIF(Octobre!$G$2:$G$713,"Achats",Octobre!$D$2:$D$713)</f>
        <v>167.98</v>
      </c>
      <c r="M35" s="12">
        <f>SUMIF(Novembre!$G$2:$G$826,"Achats",Novembre!$D$2:$D$826)</f>
        <v>0</v>
      </c>
      <c r="N35" s="12">
        <f>SUMIF(Décembre!$G$2:$G$956,"Achats",Décembre!$D$2:$D$956)</f>
        <v>0</v>
      </c>
      <c r="P35" s="12">
        <f t="shared" ref="P35:P40" ca="1" si="5">SUM(C35:N35)</f>
        <v>167.98</v>
      </c>
    </row>
    <row r="36" spans="1:18" ht="19.399999999999999" customHeight="1" x14ac:dyDescent="0.35">
      <c r="B36" s="87" t="s">
        <v>56</v>
      </c>
      <c r="C36" s="12">
        <f>SUMIF(Janvier!$G$2:$G$912,"Acompte",Janvier!$D$2:$D$912)-SUMIF(Janvier!$G$2:$G$991,"Acompte",Janvier!$E$2:$E$991)</f>
        <v>0</v>
      </c>
      <c r="D36" s="12">
        <f>SUMIF(Février!$G$2:$G$907,"Acompte",Février!$D$2:$D$907)-SUMIF(Février!$G$2:$G$991,"Acompte",Février!$E$2:$E$991)</f>
        <v>0</v>
      </c>
      <c r="E36" s="12">
        <f>SUMIF(Mars!$G$2:$G$889,"Acompte",Mars!$D$2:$D$889)-SUMIF(Mars!$G$2:$G$991,"Acompte",Mars!$E$2:$E$991)</f>
        <v>0</v>
      </c>
      <c r="F36" s="12">
        <f>SUMIF(Avril!$G$2:$G$886,"Acompte",Avril!$D$2:$D$886)-SUMIF(Avril!$G$2:$G$991,"Acompte",Avril!$E$2:$E$991)</f>
        <v>0</v>
      </c>
      <c r="G36" s="12">
        <f>SUMIF(Mai!$G$2:$G$814,"Acompte",Mai!$D$2:$D$814)-SUMIF(Mai!$G$2:$G$991,"Acompte",Mai!$E$2:$E$991)</f>
        <v>0</v>
      </c>
      <c r="H36" s="12">
        <f>SUMIF(Juin!$G$2:$G$748,"Acompte",Juin!$D$2:$D$748)-SUMIF(Juin!$G$2:$G$849,"Acompte",Juin!$E$2:$E$849)</f>
        <v>0</v>
      </c>
      <c r="I36" s="12">
        <f>SUMIF(Juillet!$G$2:$G$655,"Acompte",Juillet!$D$2:$D$655)-SUMIF(Juillet!$G$2:$G$847,"Acompte",Juillet!$E$2:$E$847)</f>
        <v>0</v>
      </c>
      <c r="J36" s="12">
        <f>SUMIF(Aout!$G$2:$G$757,"Acompte",Aout!$D$2:$D$757)-SUMIF(Aout!$G$2:$G$861,"Acompte",Aout!$E$2:$E$861)</f>
        <v>0</v>
      </c>
      <c r="K36" s="12">
        <f>SUMIF(Septembre!$G$2:$G$713,"Acompte",Septembre!$D$2:$D$713)-SUMIF(Septembre!$G$2:$G$877,"Acompte",Septembre!$E$2:$E$877)</f>
        <v>0</v>
      </c>
      <c r="L36" s="12">
        <f>SUMIF(Octobre!$G$2:$G$712,"Acompte",Octobre!$D$2:$D$712)-SUMIF(Octobre!$G$2:$G$910,"Acompte",Octobre!$E$2:$E$910)</f>
        <v>0</v>
      </c>
      <c r="M36" s="12">
        <f>SUMIF(Novembre!$G$2:$G$826,"Acompte",Novembre!$D$2:$D$826)-SUMIF(Novembre!$G$2:$G$991,"Acompte",Novembre!$E$2:$E$991)</f>
        <v>0</v>
      </c>
      <c r="N36" s="12">
        <f>SUMIF(Décembre!$G$2:$G$954,"Acompte",Décembre!$D$2:$D$954)-SUMIF(Décembre!$G$2:$G$991,"Acompte",Décembre!$E$2:$E$991)</f>
        <v>0</v>
      </c>
      <c r="P36" s="12">
        <f t="shared" si="5"/>
        <v>0</v>
      </c>
    </row>
    <row r="37" spans="1:18" ht="18" customHeight="1" x14ac:dyDescent="0.35">
      <c r="B37" s="11" t="s">
        <v>59</v>
      </c>
      <c r="C37" s="12">
        <f>SUMIF(Janvier!$G$2:$G$859,"Frais Km",Janvier!$D$2:$D$859)</f>
        <v>0</v>
      </c>
      <c r="D37" s="12">
        <f>SUMIF(Février!$G$2:$G$878,"Frais Km",Février!$D$2:$D$878)</f>
        <v>0</v>
      </c>
      <c r="E37" s="12">
        <f>SUMIF(Mars!$G$2:$G$743,"Frais Km",Mars!$D$2:$D$743)</f>
        <v>0</v>
      </c>
      <c r="F37" s="12">
        <f>SUMIF(Avril!$G$2:$G$824,"Frais Km",Avril!$D$2:$D$824)</f>
        <v>0</v>
      </c>
      <c r="G37" s="12">
        <f ca="1">SUMIF(Mai!$G$2:$G$746,"Frais Km",Mai!$D$2:$D$741)</f>
        <v>0</v>
      </c>
      <c r="H37" s="12">
        <f>SUMIF(Juin!$G$2:$G$658,"Frais Km",Juin!$D$2:$D$658)</f>
        <v>0</v>
      </c>
      <c r="I37" s="12">
        <f>SUMIF(Juillet!$G$2:$G$553,"Frais Km",Juillet!$D$2:$D$553)</f>
        <v>414.16</v>
      </c>
      <c r="J37" s="12">
        <f>SUMIF(Aout!$G$2:$G$654,"Frais Km",Aout!$D$2:$D$654)</f>
        <v>414.16</v>
      </c>
      <c r="K37" s="12">
        <f>SUMIF(Septembre!$G$2:$G$611,"Frais Km",Septembre!$D$2:$D$611)</f>
        <v>257.08</v>
      </c>
      <c r="L37" s="12">
        <f>SUMIF(Octobre!$G$2:$G$713,"Frais Km",Octobre!$D$2:$D$713)</f>
        <v>891.15</v>
      </c>
      <c r="M37" s="12">
        <f>SUMIF(Novembre!$G$2:$G$826,"Frais Km",Novembre!$D$2:$D$826)</f>
        <v>0</v>
      </c>
      <c r="N37" s="12">
        <f>SUMIF(Décembre!$G$2:$G$956,"Frais Km",Décembre!$D$2:$D$956)</f>
        <v>351.33</v>
      </c>
      <c r="P37" s="12">
        <f t="shared" ca="1" si="5"/>
        <v>2327.88</v>
      </c>
    </row>
    <row r="38" spans="1:18" ht="18" customHeight="1" x14ac:dyDescent="0.35">
      <c r="B38" s="11" t="s">
        <v>13</v>
      </c>
      <c r="C38" s="12">
        <f>SUMIF(Janvier!$G$2:$G$859,"Salaire",Janvier!$D$2:$D$859)</f>
        <v>0</v>
      </c>
      <c r="D38" s="12">
        <f>SUMIF(Février!$G$2:$G$878,"Salaire",Février!$D$2:$D$878)</f>
        <v>0</v>
      </c>
      <c r="E38" s="12">
        <f>SUMIF(Mars!$G$2:$G$743,"Salaire",Mars!$D$2:$D$743)</f>
        <v>0</v>
      </c>
      <c r="F38" s="12">
        <f>SUMIF(Avril!$G$2:$G$824,"Salaire",Avril!$D$2:$D$824)</f>
        <v>0</v>
      </c>
      <c r="G38" s="12">
        <f ca="1">SUMIF(Mai!$G$2:$G$746,"Salaire",Mai!$D$2:$D$741)</f>
        <v>0</v>
      </c>
      <c r="H38" s="12">
        <f>SUMIF(Juin!$G$2:$G$658,"Salaire",Juin!$D$2:$D$658)</f>
        <v>5059.87</v>
      </c>
      <c r="I38" s="12">
        <f>SUMIF(Juillet!$G$2:$G$553,"Salaire",Juillet!$D$2:$D$553)</f>
        <v>0</v>
      </c>
      <c r="J38" s="12">
        <f>SUMIF(Aout!$G$2:$G$654,"Salaire",Aout!$D$2:$D$654)</f>
        <v>8907.880000000001</v>
      </c>
      <c r="K38" s="12">
        <f>SUMIF(Septembre!$G$2:$G$611,"Salaire",Septembre!$D$2:$D$611)</f>
        <v>5058.0600000000004</v>
      </c>
      <c r="L38" s="12">
        <f>SUMIF(Octobre!$G$2:$G$713,"Salaire",Octobre!$D$2:$D$713)</f>
        <v>5058.0600000000004</v>
      </c>
      <c r="M38" s="12">
        <f>SUMIF(Novembre!$G$2:$G$826,"Salaire",Novembre!$D$2:$D$826)</f>
        <v>5058.0600000000004</v>
      </c>
      <c r="N38" s="12">
        <f>SUMIF(Décembre!$G$2:$G$956,"Salaire",Décembre!$D$2:$D$956)</f>
        <v>4523.1000000000004</v>
      </c>
      <c r="P38" s="12">
        <f t="shared" ca="1" si="5"/>
        <v>33665.030000000006</v>
      </c>
    </row>
    <row r="39" spans="1:18" ht="18" customHeight="1" x14ac:dyDescent="0.35">
      <c r="B39" s="11" t="s">
        <v>43</v>
      </c>
      <c r="C39" s="12">
        <f>SUMIF(Janvier!$G$2:$G$859,"Interessement",Janvier!$D$2:$D$859)</f>
        <v>0</v>
      </c>
      <c r="D39" s="12">
        <f>SUMIF(Février!$G$2:$G$878,"Interessement",Février!$D$2:$D$878)</f>
        <v>0</v>
      </c>
      <c r="E39" s="12">
        <f>SUMIF(Mars!$G$2:$G$743,"Interessement",Mars!$D$2:$D$743)</f>
        <v>0</v>
      </c>
      <c r="F39" s="12">
        <f>SUMIF(Avril!$G$2:$G$824,"Interessement",Avril!$D$2:$D$824)</f>
        <v>0</v>
      </c>
      <c r="G39" s="12">
        <f ca="1">SUMIF(Mai!$G$2:$G$746,"Interessement",Mai!$D$2:$D$741)</f>
        <v>0</v>
      </c>
      <c r="H39" s="12">
        <f>SUMIF(Juin!$G$2:$G$658,"Interessement",Juin!$D$2:$D$658)</f>
        <v>0</v>
      </c>
      <c r="I39" s="12">
        <f>SUMIF(Juillet!$G$2:$G$553,"Interessement",Juillet!$D$2:$D$553)</f>
        <v>0</v>
      </c>
      <c r="J39" s="12">
        <f>SUMIF(Aout!$G$2:$G$654,"Interessement",Aout!$D$2:$D$654)</f>
        <v>0</v>
      </c>
      <c r="K39" s="12">
        <f>SUMIF(Septembre!$G$2:$G$611,"Interessement",Septembre!$D$2:$D$611)</f>
        <v>0</v>
      </c>
      <c r="L39" s="12">
        <f>SUMIF(Octobre!$G$2:$G$713,"Interessement",Octobre!$D$2:$D$713)</f>
        <v>0</v>
      </c>
      <c r="M39" s="12">
        <f>SUMIF(Novembre!$G$2:$G$826,"Interessement",Novembre!$D$2:$D$826)</f>
        <v>0</v>
      </c>
      <c r="N39" s="12">
        <f>SUMIF(Décembre!$G$2:$G$956,"Interessement",Décembre!$D$2:$D$956)</f>
        <v>0</v>
      </c>
      <c r="P39" s="12">
        <f t="shared" ca="1" si="5"/>
        <v>0</v>
      </c>
    </row>
    <row r="40" spans="1:18" ht="18" customHeight="1" x14ac:dyDescent="0.35">
      <c r="B40" s="11" t="s">
        <v>75</v>
      </c>
      <c r="C40" s="12">
        <f>SUMIF(Janvier!$G$2:$G$859,"Frais Refacturer",Janvier!$D$2:$D$859)</f>
        <v>0</v>
      </c>
      <c r="D40" s="12">
        <f>SUMIF(Février!$G$2:$G$878,"Frais Refacturer",Février!$D$2:$D$878)</f>
        <v>0</v>
      </c>
      <c r="E40" s="12">
        <f>SUMIF(Mars!$G$2:$G$743,"Frais Refacturer",Mars!$D$2:$D$743)</f>
        <v>0</v>
      </c>
      <c r="F40" s="12">
        <f>SUMIF(Avril!$G$2:$G$824,"Frais Refacturer",Avril!$D$2:$D$824)</f>
        <v>0</v>
      </c>
      <c r="G40" s="12">
        <f ca="1">SUMIF(Mai!$G$2:$G$746,"Frais Refacturer",Mai!$D$2:$D$741)</f>
        <v>0</v>
      </c>
      <c r="H40" s="12">
        <f>SUMIF(Juin!$G$2:$G$658,"Frais Refacturer",Juin!$D$2:$D$658)</f>
        <v>0</v>
      </c>
      <c r="I40" s="12">
        <f>SUMIF(Juillet!$G$2:$G$553,"Frais Refacturer",Juillet!$D$2:$D$553)</f>
        <v>0</v>
      </c>
      <c r="J40" s="12">
        <f>SUMIF(Aout!$G$2:$G$654,"Frais Refacturer",Aout!$D$2:$D$654)</f>
        <v>0</v>
      </c>
      <c r="K40" s="12">
        <f>SUMIF(Septembre!$G$2:$G$611,"Frais Refacturer",Septembre!$D$2:$D$611)</f>
        <v>0</v>
      </c>
      <c r="L40" s="12">
        <f>SUMIF(Octobre!$G$2:$G$713,"Frais Refacturer",Octobre!$D$2:$D$713)</f>
        <v>0</v>
      </c>
      <c r="M40" s="12">
        <f>SUMIF(Novembre!$G$2:$G$826,"Frais Refacturer",Novembre!$D$2:$D$826)</f>
        <v>0</v>
      </c>
      <c r="N40" s="12">
        <f>SUMIF(Décembre!$G$2:$G$956,"Frais Refacturer",Décembre!$D$2:$D$956)</f>
        <v>0</v>
      </c>
      <c r="P40" s="12">
        <f t="shared" ca="1" si="5"/>
        <v>0</v>
      </c>
    </row>
    <row r="41" spans="1:18" ht="18" customHeight="1" x14ac:dyDescent="0.35">
      <c r="B41" s="11" t="s">
        <v>77</v>
      </c>
      <c r="C41" s="12">
        <f>SUMIF(Janvier!$G$2:$G$859,"creche",Janvier!$D$2:$D$859)</f>
        <v>0</v>
      </c>
      <c r="D41" s="12">
        <f>SUMIF(Février!$G$2:$G$878,"creche",Février!$D$2:$D$878)</f>
        <v>0</v>
      </c>
      <c r="E41" s="12">
        <f>SUMIF(Mars!$G$2:$G$743,"creche",Mars!$D$2:$D$743)</f>
        <v>0</v>
      </c>
      <c r="F41" s="12">
        <f>SUMIF(Avril!$G$2:$G$824,"creche",Avril!$D$2:$D$824)</f>
        <v>0</v>
      </c>
      <c r="G41" s="12">
        <f ca="1">SUMIF(Mai!$G$2:$G$746,"creche",Mai!$D$2:$D$741)</f>
        <v>0</v>
      </c>
      <c r="H41" s="12">
        <f>SUMIF(Juin!$G$2:$G$658,"creche",Juin!$D$2:$D$658)</f>
        <v>0</v>
      </c>
      <c r="I41" s="12">
        <f>SUMIF(Juillet!$G$2:$G$553,"creche",Juillet!$D$2:$D$553)</f>
        <v>0</v>
      </c>
      <c r="J41" s="12">
        <f>SUMIF(Aout!$G$2:$G$654,"creche",Aout!$D$2:$D$654)</f>
        <v>0</v>
      </c>
      <c r="K41" s="12">
        <f>SUMIF(Septembre!$G$2:$G$611,"creche",Septembre!$D$2:$D$611)</f>
        <v>0</v>
      </c>
      <c r="L41" s="12">
        <f>SUMIF(Octobre!$G$2:$G$713,"creche",Octobre!$D$2:$D$713)</f>
        <v>4250</v>
      </c>
      <c r="M41" s="12">
        <f>SUMIF(Novembre!$G$2:$G$826,"creche",Novembre!$D$2:$D$826)</f>
        <v>0</v>
      </c>
      <c r="N41" s="12">
        <f>SUMIF(Décembre!$G$2:$G$956,"creche",Décembre!$D$2:$D$956)</f>
        <v>4250</v>
      </c>
      <c r="P41" s="12">
        <f t="shared" ref="P41" ca="1" si="6">SUM(C41:N41)</f>
        <v>8500</v>
      </c>
    </row>
    <row r="42" spans="1:18" ht="13.5" customHeight="1" thickBot="1" x14ac:dyDescent="0.4">
      <c r="R42" s="32" t="s">
        <v>44</v>
      </c>
    </row>
    <row r="43" spans="1:18" ht="18" customHeight="1" x14ac:dyDescent="0.35">
      <c r="A43" s="132" t="s">
        <v>55</v>
      </c>
      <c r="B43" s="13" t="s">
        <v>16</v>
      </c>
      <c r="C43" s="14">
        <f>SUMIF(Janvier!$G$2:$G$859,"Urssaf",Janvier!$D$2:$D$859)</f>
        <v>0</v>
      </c>
      <c r="D43" s="14">
        <f>SUMIF(Février!$G$2:$G$878,"Urssaf",Février!$D$2:$D$878)</f>
        <v>0</v>
      </c>
      <c r="E43" s="14">
        <f>SUMIF(Mars!$G$2:$G$743,"Urssaf",Mars!$D$2:$D$743)</f>
        <v>0</v>
      </c>
      <c r="F43" s="14">
        <f>SUMIF(Avril!$G$2:$G$824,"Urssaf",Avril!$D$2:$D$824)</f>
        <v>0</v>
      </c>
      <c r="G43" s="14">
        <f ca="1">SUMIF(Mai!$G$2:$G$746,"Urssaf",Mai!$D$2:$D$741)</f>
        <v>0</v>
      </c>
      <c r="H43" s="14">
        <f>SUMIF(Juin!$G$2:$G$658,"Urssaf",Juin!$D$2:$D$658)</f>
        <v>0</v>
      </c>
      <c r="I43" s="14">
        <f>SUMIF(Juillet!$G$2:$G$553,"Urssaf",Juillet!$D$2:$D$553)</f>
        <v>2404</v>
      </c>
      <c r="J43" s="14">
        <f>SUMIF(Aout!$G$2:$G$654,"Urssaf",Aout!$D$2:$D$654)</f>
        <v>2446</v>
      </c>
      <c r="K43" s="14">
        <f>SUMIF(Septembre!$G$2:$G$611,"Urssaf",Septembre!$D$2:$D$611)</f>
        <v>1887</v>
      </c>
      <c r="L43" s="14">
        <f>SUMIF(Octobre!$G$2:$G$713,"Urssaf",Octobre!$D$2:$D$713)</f>
        <v>2462</v>
      </c>
      <c r="M43" s="14">
        <f>SUMIF(Novembre!$G$2:$G$826,"Urssaf",Novembre!$D$2:$D$826)</f>
        <v>2446</v>
      </c>
      <c r="N43" s="14">
        <f>SUMIF(Décembre!$G$2:$G$956,"Urssaf",Décembre!$D$2:$D$956)</f>
        <v>2446</v>
      </c>
      <c r="P43" s="14">
        <f ca="1">SUM(D43:N43)</f>
        <v>14091</v>
      </c>
      <c r="R43" s="33">
        <f ca="1">P43-P49</f>
        <v>-2250.34</v>
      </c>
    </row>
    <row r="44" spans="1:18" ht="18" customHeight="1" x14ac:dyDescent="0.35">
      <c r="A44" s="133"/>
      <c r="B44" s="13" t="s">
        <v>18</v>
      </c>
      <c r="C44" s="14">
        <f>SUMIF(Janvier!$G$2:$G$859,"Retraite",Janvier!$D$2:$D$859)</f>
        <v>0</v>
      </c>
      <c r="D44" s="14">
        <f>SUMIF(Février!$G$2:$G$878,"Retraite",Février!$D$2:$D$878)</f>
        <v>0</v>
      </c>
      <c r="E44" s="14">
        <f>SUMIF(Mars!$G$2:$G$743,"Retraite",Mars!$D$2:$D$743)</f>
        <v>0</v>
      </c>
      <c r="F44" s="14">
        <f>SUMIF(Avril!$G$2:$G$824,"Retraite",Avril!$D$2:$D$824)</f>
        <v>0</v>
      </c>
      <c r="G44" s="14">
        <f ca="1">SUMIF(Mai!$G$2:$G$746,"Retraite",Mai!$D$2:$D$741)</f>
        <v>0</v>
      </c>
      <c r="H44" s="14">
        <f>SUMIF(Juin!$G$2:$G$658,"Retraite",Juin!$D$2:$D$658)</f>
        <v>0</v>
      </c>
      <c r="I44" s="14">
        <f>SUMIF(Juillet!$G$2:$G$553,"Retraite",Juillet!$D$2:$D$553)</f>
        <v>0</v>
      </c>
      <c r="J44" s="14">
        <f>SUMIF(Aout!$G$2:$G$654,"Retraite",Aout!$D$2:$D$654)</f>
        <v>1696.1100000000001</v>
      </c>
      <c r="K44" s="14">
        <f>SUMIF(Septembre!$G$2:$G$611,"Retraite",Septembre!$D$2:$D$611)</f>
        <v>628.67999999999995</v>
      </c>
      <c r="L44" s="14">
        <f>SUMIF(Octobre!$G$2:$G$713,"Retraite",Octobre!$D$2:$D$713)</f>
        <v>829.67</v>
      </c>
      <c r="M44" s="14">
        <f>SUMIF(Novembre!$G$2:$G$826,"Retraite",Novembre!$D$2:$D$826)</f>
        <v>829.67</v>
      </c>
      <c r="N44" s="14">
        <f>SUMIF(Décembre!$G$2:$G$956,"Retraite",Décembre!$D$2:$D$956)</f>
        <v>829.67</v>
      </c>
      <c r="P44" s="14">
        <f ca="1">SUM(D44:N44)</f>
        <v>4813.8</v>
      </c>
      <c r="R44" s="33">
        <f ca="1">P44-P50</f>
        <v>-742.01000000000022</v>
      </c>
    </row>
    <row r="45" spans="1:18" ht="18" customHeight="1" x14ac:dyDescent="0.35">
      <c r="A45" s="133"/>
      <c r="B45" s="13" t="s">
        <v>11</v>
      </c>
      <c r="C45" s="14">
        <f>SUMIF(Janvier!$G$2:$G$859,"Prévoyance",Janvier!$D$2:$D$859)</f>
        <v>0</v>
      </c>
      <c r="D45" s="14">
        <f>SUMIF(Février!$G$2:$G$878,"Prévoyance",Février!$D$2:$D$878)</f>
        <v>0</v>
      </c>
      <c r="E45" s="14">
        <f>SUMIF(Mars!$G$2:$G$743,"Prévoyance",Mars!$D$2:$D$743)</f>
        <v>0</v>
      </c>
      <c r="F45" s="14">
        <f>SUMIF(Avril!$G$2:$G$824,"Prévoyance",Avril!$D$2:$D$824)</f>
        <v>0</v>
      </c>
      <c r="G45" s="14">
        <f ca="1">SUMIF(Mai!$G$2:$G$746,"Prévoyance",Mai!$D$2:$D$741)</f>
        <v>0</v>
      </c>
      <c r="H45" s="14">
        <f>SUMIF(Juin!$G$2:$G$658,"Prévoyance",Juin!$D$2:$D$658)</f>
        <v>0</v>
      </c>
      <c r="I45" s="14">
        <f>SUMIF(Juillet!$G$2:$G$553,"Prévoyance",Juillet!$D$2:$D$553)</f>
        <v>0</v>
      </c>
      <c r="J45" s="14">
        <f>SUMIF(Aout!$G$2:$G$654,"Prévoyance",Aout!$D$2:$D$654)</f>
        <v>0</v>
      </c>
      <c r="K45" s="14">
        <f>SUMIF(Septembre!$G$2:$G$611,"Prévoyance",Septembre!$D$2:$D$611)</f>
        <v>71.17</v>
      </c>
      <c r="L45" s="14">
        <f>SUMIF(Octobre!$G$2:$G$713,"Prévoyance",Octobre!$D$2:$D$713)</f>
        <v>201.54</v>
      </c>
      <c r="M45" s="14">
        <f>SUMIF(Novembre!$G$2:$G$826,"Prévoyance",Novembre!$D$2:$D$826)</f>
        <v>0</v>
      </c>
      <c r="N45" s="14">
        <f>SUMIF(Décembre!$G$2:$G$956,"Prévoyance",Décembre!$D$2:$D$956)</f>
        <v>0</v>
      </c>
      <c r="P45" s="14">
        <f ca="1">SUM(F45:N45)</f>
        <v>272.70999999999998</v>
      </c>
      <c r="R45" s="33">
        <f ca="1">P45-P51</f>
        <v>-212.57000000000005</v>
      </c>
    </row>
    <row r="46" spans="1:18" ht="18" customHeight="1" x14ac:dyDescent="0.35">
      <c r="A46" s="133"/>
      <c r="B46" s="13" t="s">
        <v>23</v>
      </c>
      <c r="C46" s="14">
        <f>SUMIF(Janvier!$G$2:$G$859,"Mutuelle",Janvier!$D$2:$D$859)</f>
        <v>0</v>
      </c>
      <c r="D46" s="14">
        <f>SUMIF(Février!$G$2:$G$878,"Mutuelle",Février!$D$2:$D$878)</f>
        <v>0</v>
      </c>
      <c r="E46" s="14">
        <f>SUMIF(Mars!$G$2:$G$743,"Mutuelle",Mars!$D$2:$D$743)</f>
        <v>0</v>
      </c>
      <c r="F46" s="14">
        <f>SUMIF(Avril!$G$2:$G$728,"Mutuelle",Avril!$D$2:$D$728)</f>
        <v>0</v>
      </c>
      <c r="G46" s="14">
        <f ca="1">SUMIF(Mai!$G$2:$G$650,"Mutuelle",Mai!$D$2:$D$645)</f>
        <v>0</v>
      </c>
      <c r="H46" s="14">
        <f>SUMIF(Juin!$G$2:$G$658,"Mutuelle",Juin!$D$2:$D$658)</f>
        <v>0</v>
      </c>
      <c r="I46" s="14">
        <f>SUMIF(Juillet!$G$2:$G$553,"Mutuelle",Juillet!$D$2:$D$553)</f>
        <v>0</v>
      </c>
      <c r="J46" s="14">
        <f>SUMIF(Aout!$G$2:$G$654,"Mutuelle",Aout!$D$2:$D$654)</f>
        <v>96.6</v>
      </c>
      <c r="K46" s="14">
        <f>SUMIF(Septembre!$G$2:$G$611,"Mutuelle",Septembre!$D$2:$D$611)</f>
        <v>0</v>
      </c>
      <c r="L46" s="14">
        <f>SUMIF(Octobre!$G$2:$G$713,"Mutuelle",Octobre!$D$2:$D$713)</f>
        <v>289.8</v>
      </c>
      <c r="M46" s="14">
        <f>SUMIF(Novembre!$G$2:$G$826,"Mutuelle",Novembre!$D$2:$D$826)</f>
        <v>0</v>
      </c>
      <c r="N46" s="14">
        <f>SUMIF(Décembre!$G$2:$G$956,"Mutuelle",Décembre!$D$2:$D$956)</f>
        <v>0</v>
      </c>
      <c r="P46" s="14">
        <f ca="1">SUM(E46:N46)</f>
        <v>386.4</v>
      </c>
      <c r="R46" s="33">
        <f ca="1">P46-P52</f>
        <v>-289.80000000000007</v>
      </c>
    </row>
    <row r="47" spans="1:18" ht="18" customHeight="1" thickBot="1" x14ac:dyDescent="0.4">
      <c r="A47" s="134"/>
      <c r="B47" s="13" t="s">
        <v>17</v>
      </c>
      <c r="C47" s="14">
        <f>SUMIF(Janvier!$G$2:$G$859,"PAS",Janvier!$D$2:$D$859)</f>
        <v>0</v>
      </c>
      <c r="D47" s="14">
        <f>SUMIF(Février!$G$2:$G$878,"PAS",Février!$D$2:$D$878)</f>
        <v>0</v>
      </c>
      <c r="E47" s="14">
        <f>SUMIF(Mars!$G$2:$G$743,"PAS",Mars!$D$2:$D$743)</f>
        <v>0</v>
      </c>
      <c r="F47" s="14">
        <f>SUMIF(Avril!$G$2:$G$824,"PAS",Avril!$D$2:$D$824)</f>
        <v>0</v>
      </c>
      <c r="G47" s="14">
        <f ca="1">SUMIF(Mai!$G$2:$G$746,"PAS",Mai!$D$2:$D$741)</f>
        <v>0</v>
      </c>
      <c r="H47" s="14">
        <f>SUMIF(Juin!$G$2:$G$658,"PAS",Juin!$D$2:$D$658)</f>
        <v>0</v>
      </c>
      <c r="I47" s="14">
        <f>SUMIF(Juillet!$G$2:$G$553,"PAS",Juillet!$D$2:$D$553)</f>
        <v>0</v>
      </c>
      <c r="J47" s="14">
        <f>SUMIF(Aout!$G$2:$G$654,"PAS",Aout!$D$2:$D$654)</f>
        <v>0</v>
      </c>
      <c r="K47" s="14">
        <f>SUMIF(Septembre!$G$2:$G$611,"PAS",Septembre!$D$2:$D$611)</f>
        <v>1367</v>
      </c>
      <c r="L47" s="14">
        <f>SUMIF(Octobre!$G$2:$G$713,"PAS",Octobre!$D$2:$D$713)</f>
        <v>519</v>
      </c>
      <c r="M47" s="14">
        <f>SUMIF(Novembre!$G$2:$G$746,"PAS",Novembre!$D$2:$D$746)</f>
        <v>519</v>
      </c>
      <c r="N47" s="14">
        <f>SUMIF(Décembre!$G$2:$G$956,"PAS",Décembre!$D$2:$D$956)</f>
        <v>494</v>
      </c>
      <c r="P47" s="14">
        <f ca="1">SUM(D47:N47)</f>
        <v>2899</v>
      </c>
      <c r="R47" s="33">
        <f ca="1">P47-P53</f>
        <v>-476.75</v>
      </c>
    </row>
    <row r="48" spans="1:18" ht="15" thickBot="1" x14ac:dyDescent="0.4"/>
    <row r="49" spans="1:16" s="3" customFormat="1" ht="20.25" customHeight="1" x14ac:dyDescent="0.35">
      <c r="A49" s="129" t="s">
        <v>54</v>
      </c>
      <c r="B49" s="34" t="s">
        <v>45</v>
      </c>
      <c r="C49" s="82"/>
      <c r="D49" s="82"/>
      <c r="E49" s="82"/>
      <c r="F49" s="82"/>
      <c r="G49" s="82"/>
      <c r="H49" s="82">
        <v>2404.04</v>
      </c>
      <c r="I49" s="82">
        <v>2446.4</v>
      </c>
      <c r="J49" s="82">
        <v>1886.12</v>
      </c>
      <c r="K49" s="82">
        <v>2462.1799999999998</v>
      </c>
      <c r="L49" s="35">
        <v>2446.1</v>
      </c>
      <c r="M49" s="35">
        <v>2446.4</v>
      </c>
      <c r="N49" s="47">
        <v>2250.1</v>
      </c>
      <c r="P49" s="35">
        <f>SUM(C49:N49)</f>
        <v>16341.34</v>
      </c>
    </row>
    <row r="50" spans="1:16" s="3" customFormat="1" ht="20.25" customHeight="1" x14ac:dyDescent="0.35">
      <c r="A50" s="130"/>
      <c r="B50" s="34" t="s">
        <v>46</v>
      </c>
      <c r="C50" s="82"/>
      <c r="D50" s="82"/>
      <c r="E50" s="82"/>
      <c r="F50" s="82"/>
      <c r="G50" s="82"/>
      <c r="H50" s="82">
        <v>866.44</v>
      </c>
      <c r="I50" s="82">
        <v>829.67</v>
      </c>
      <c r="J50" s="82">
        <v>628.67999999999995</v>
      </c>
      <c r="K50" s="83">
        <v>829.67</v>
      </c>
      <c r="L50" s="35">
        <v>829.67</v>
      </c>
      <c r="M50" s="35">
        <v>829.67</v>
      </c>
      <c r="N50" s="35">
        <v>742.01</v>
      </c>
      <c r="P50" s="35">
        <f>SUM(C50:N50)</f>
        <v>5555.81</v>
      </c>
    </row>
    <row r="51" spans="1:16" s="3" customFormat="1" ht="20.25" customHeight="1" x14ac:dyDescent="0.35">
      <c r="A51" s="130"/>
      <c r="B51" s="34" t="s">
        <v>144</v>
      </c>
      <c r="C51" s="82"/>
      <c r="D51" s="82"/>
      <c r="E51" s="82"/>
      <c r="F51" s="82"/>
      <c r="G51" s="82"/>
      <c r="H51" s="82">
        <v>71.17</v>
      </c>
      <c r="I51" s="82">
        <v>72.819999999999993</v>
      </c>
      <c r="J51" s="82">
        <v>55.9</v>
      </c>
      <c r="K51" s="82">
        <v>72.819999999999993</v>
      </c>
      <c r="L51" s="35">
        <v>72.819999999999993</v>
      </c>
      <c r="M51" s="47">
        <v>72.819999999999993</v>
      </c>
      <c r="N51" s="35">
        <v>66.930000000000007</v>
      </c>
      <c r="P51" s="35">
        <f>SUM(C51:N51)</f>
        <v>485.28000000000003</v>
      </c>
    </row>
    <row r="52" spans="1:16" s="3" customFormat="1" ht="20.25" customHeight="1" x14ac:dyDescent="0.35">
      <c r="A52" s="130"/>
      <c r="B52" s="34" t="s">
        <v>145</v>
      </c>
      <c r="C52" s="82"/>
      <c r="D52" s="82"/>
      <c r="E52" s="82"/>
      <c r="F52" s="82"/>
      <c r="G52" s="82"/>
      <c r="H52" s="82">
        <v>96.6</v>
      </c>
      <c r="I52" s="82">
        <v>96.6</v>
      </c>
      <c r="J52" s="82">
        <v>96.6</v>
      </c>
      <c r="K52" s="82">
        <v>96.6</v>
      </c>
      <c r="L52" s="35">
        <v>96.6</v>
      </c>
      <c r="M52" s="47">
        <v>96.6</v>
      </c>
      <c r="N52" s="35">
        <v>96.6</v>
      </c>
      <c r="P52" s="35">
        <f>SUM(C52:N52)</f>
        <v>676.2</v>
      </c>
    </row>
    <row r="53" spans="1:16" s="3" customFormat="1" ht="20.25" customHeight="1" thickBot="1" x14ac:dyDescent="0.4">
      <c r="A53" s="131"/>
      <c r="B53" s="34" t="s">
        <v>47</v>
      </c>
      <c r="C53" s="82"/>
      <c r="D53" s="82"/>
      <c r="E53" s="82"/>
      <c r="F53" s="82"/>
      <c r="G53" s="82"/>
      <c r="H53" s="82">
        <v>493.8</v>
      </c>
      <c r="I53" s="82">
        <v>493.52</v>
      </c>
      <c r="J53" s="82">
        <v>379.18</v>
      </c>
      <c r="K53" s="82">
        <v>493.52</v>
      </c>
      <c r="L53" s="35">
        <v>493.52</v>
      </c>
      <c r="M53" s="35">
        <v>493.52</v>
      </c>
      <c r="N53" s="35">
        <v>528.69000000000005</v>
      </c>
      <c r="P53" s="35">
        <f>SUM(C53:N53)</f>
        <v>3375.75</v>
      </c>
    </row>
    <row r="54" spans="1:16" x14ac:dyDescent="0.35">
      <c r="H54" s="77"/>
    </row>
    <row r="55" spans="1:16" x14ac:dyDescent="0.35">
      <c r="I55" s="81"/>
      <c r="K55" s="81"/>
    </row>
    <row r="56" spans="1:16" x14ac:dyDescent="0.35">
      <c r="I56" s="80"/>
      <c r="K56" s="80"/>
    </row>
    <row r="57" spans="1:16" x14ac:dyDescent="0.35">
      <c r="E57" s="49"/>
      <c r="K57" s="78"/>
    </row>
    <row r="58" spans="1:16" x14ac:dyDescent="0.35">
      <c r="I58" s="80"/>
      <c r="K58" s="80"/>
    </row>
    <row r="59" spans="1:16" ht="15" thickBot="1" x14ac:dyDescent="0.4">
      <c r="E59" s="49"/>
      <c r="I59" s="79"/>
      <c r="K59" s="79"/>
    </row>
    <row r="60" spans="1:16" ht="18.75" customHeight="1" x14ac:dyDescent="0.35">
      <c r="A60" s="129" t="s">
        <v>60</v>
      </c>
      <c r="B60" s="94" t="s">
        <v>61</v>
      </c>
      <c r="C60" s="93">
        <f>SUM(C17:C33)+C14+C15+C41</f>
        <v>0</v>
      </c>
      <c r="D60" s="93">
        <f t="shared" ref="D60:N60" si="7">SUM(D17:D33)+D14+D15+D41</f>
        <v>0</v>
      </c>
      <c r="E60" s="93">
        <f t="shared" si="7"/>
        <v>0</v>
      </c>
      <c r="F60" s="93">
        <f t="shared" si="7"/>
        <v>0</v>
      </c>
      <c r="G60" s="93">
        <f t="shared" ca="1" si="7"/>
        <v>0</v>
      </c>
      <c r="H60" s="93">
        <f t="shared" si="7"/>
        <v>1277.4000000000001</v>
      </c>
      <c r="I60" s="93">
        <f t="shared" si="7"/>
        <v>41.06</v>
      </c>
      <c r="J60" s="93">
        <f t="shared" si="7"/>
        <v>41.06</v>
      </c>
      <c r="K60" s="93">
        <f>SUM(K17:K33)+K14+K15+K41</f>
        <v>41.06</v>
      </c>
      <c r="L60" s="93">
        <f t="shared" si="7"/>
        <v>4291.0600000000004</v>
      </c>
      <c r="M60" s="93">
        <f t="shared" si="7"/>
        <v>41.06</v>
      </c>
      <c r="N60" s="93">
        <f t="shared" si="7"/>
        <v>4291.0600000000004</v>
      </c>
    </row>
    <row r="61" spans="1:16" ht="18.75" customHeight="1" x14ac:dyDescent="0.35">
      <c r="A61" s="130"/>
      <c r="B61" s="94" t="s">
        <v>63</v>
      </c>
      <c r="C61" s="93">
        <f>SUM(C12)/1.2</f>
        <v>0</v>
      </c>
      <c r="D61" s="93">
        <f t="shared" ref="D61:N61" si="8">SUM(D12)/1.2</f>
        <v>0</v>
      </c>
      <c r="E61" s="93">
        <f t="shared" si="8"/>
        <v>0</v>
      </c>
      <c r="F61" s="93">
        <f t="shared" si="8"/>
        <v>0</v>
      </c>
      <c r="G61" s="93">
        <f t="shared" ca="1" si="8"/>
        <v>0</v>
      </c>
      <c r="H61" s="93">
        <f t="shared" si="8"/>
        <v>0</v>
      </c>
      <c r="I61" s="93">
        <f t="shared" si="8"/>
        <v>0</v>
      </c>
      <c r="J61" s="93">
        <f t="shared" si="8"/>
        <v>0</v>
      </c>
      <c r="K61" s="93">
        <f t="shared" si="8"/>
        <v>0</v>
      </c>
      <c r="L61" s="93">
        <f t="shared" si="8"/>
        <v>0</v>
      </c>
      <c r="M61" s="93">
        <f t="shared" si="8"/>
        <v>0</v>
      </c>
      <c r="N61" s="93">
        <f t="shared" si="8"/>
        <v>0</v>
      </c>
    </row>
    <row r="62" spans="1:16" ht="18.75" customHeight="1" thickBot="1" x14ac:dyDescent="0.4">
      <c r="A62" s="131"/>
      <c r="B62" s="94" t="s">
        <v>62</v>
      </c>
      <c r="C62" s="93">
        <f>C7/1.2</f>
        <v>0</v>
      </c>
      <c r="D62" s="93">
        <f t="shared" ref="D62:N62" si="9">D7/1.2</f>
        <v>0</v>
      </c>
      <c r="E62" s="93">
        <f t="shared" si="9"/>
        <v>0</v>
      </c>
      <c r="F62" s="93">
        <f t="shared" si="9"/>
        <v>0</v>
      </c>
      <c r="G62" s="93">
        <f t="shared" ca="1" si="9"/>
        <v>0</v>
      </c>
      <c r="H62" s="93">
        <f t="shared" si="9"/>
        <v>0</v>
      </c>
      <c r="I62" s="93">
        <f t="shared" si="9"/>
        <v>11000</v>
      </c>
      <c r="J62" s="93">
        <f t="shared" si="9"/>
        <v>0</v>
      </c>
      <c r="K62" s="93">
        <f t="shared" si="9"/>
        <v>11000</v>
      </c>
      <c r="L62" s="93">
        <f t="shared" si="9"/>
        <v>5500</v>
      </c>
      <c r="M62" s="93">
        <f t="shared" si="9"/>
        <v>11550</v>
      </c>
      <c r="N62" s="93">
        <f t="shared" si="9"/>
        <v>12650</v>
      </c>
    </row>
  </sheetData>
  <mergeCells count="3">
    <mergeCell ref="A49:A53"/>
    <mergeCell ref="A43:A47"/>
    <mergeCell ref="A60:A62"/>
  </mergeCells>
  <pageMargins left="0.7" right="0.7" top="0.75" bottom="0.75" header="0.3" footer="0.3"/>
  <pageSetup paperSize="9" orientation="portrait" r:id="rId1"/>
  <ignoredErrors>
    <ignoredError sqref="C30" 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B5" sqref="B5"/>
    </sheetView>
  </sheetViews>
  <sheetFormatPr baseColWidth="10" defaultColWidth="11.26953125" defaultRowHeight="14.5" x14ac:dyDescent="0.35"/>
  <cols>
    <col min="2" max="2" width="92" bestFit="1" customWidth="1"/>
  </cols>
  <sheetData>
    <row r="2" spans="2:2" x14ac:dyDescent="0.35">
      <c r="B2" s="23" t="s">
        <v>48</v>
      </c>
    </row>
    <row r="3" spans="2:2" x14ac:dyDescent="0.35">
      <c r="B3" s="23" t="s">
        <v>49</v>
      </c>
    </row>
    <row r="4" spans="2:2" x14ac:dyDescent="0.35">
      <c r="B4" s="23" t="s">
        <v>50</v>
      </c>
    </row>
    <row r="5" spans="2:2" x14ac:dyDescent="0.35">
      <c r="B5" s="23" t="s">
        <v>51</v>
      </c>
    </row>
    <row r="6" spans="2:2" x14ac:dyDescent="0.35">
      <c r="B6" s="23" t="s">
        <v>52</v>
      </c>
    </row>
    <row r="7" spans="2:2" x14ac:dyDescent="0.35">
      <c r="B7" s="2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Synthese</vt:lpstr>
      <vt:lpstr>Remarques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2025-01-28T10:32:58Z</dcterms:modified>
</cp:coreProperties>
</file>