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4A15C079-095F-42BA-B250-498C57705DC1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3" i="15" l="1"/>
  <c r="G24" i="15" s="1"/>
  <c r="G19" i="15"/>
  <c r="N24" i="15"/>
  <c r="M24" i="15"/>
  <c r="L24" i="15"/>
  <c r="K24" i="15"/>
  <c r="J24" i="15"/>
  <c r="I24" i="15"/>
  <c r="H24" i="15"/>
  <c r="F23" i="15"/>
  <c r="F24" i="15" s="1"/>
  <c r="E23" i="15"/>
  <c r="E24" i="15" s="1"/>
  <c r="D23" i="15"/>
  <c r="D24" i="15" s="1"/>
  <c r="C23" i="15"/>
  <c r="C24" i="15" s="1"/>
  <c r="P22" i="15"/>
  <c r="N19" i="15"/>
  <c r="M19" i="15"/>
  <c r="L19" i="15"/>
  <c r="K19" i="15"/>
  <c r="J19" i="15"/>
  <c r="I19" i="15"/>
  <c r="H19" i="15"/>
  <c r="P18" i="15"/>
  <c r="F17" i="15"/>
  <c r="F19" i="15" s="1"/>
  <c r="E17" i="15"/>
  <c r="E19" i="15" s="1"/>
  <c r="D17" i="15"/>
  <c r="D19" i="15" s="1"/>
  <c r="D26" i="15" s="1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L26" i="14"/>
  <c r="K26" i="14"/>
  <c r="I26" i="14"/>
  <c r="H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N23" i="14"/>
  <c r="P23" i="14" s="1"/>
  <c r="P22" i="14"/>
  <c r="M19" i="14"/>
  <c r="M26" i="14" s="1"/>
  <c r="L19" i="14"/>
  <c r="K19" i="14"/>
  <c r="J19" i="14"/>
  <c r="J26" i="14" s="1"/>
  <c r="I19" i="14"/>
  <c r="H19" i="14"/>
  <c r="G19" i="14"/>
  <c r="G26" i="14" s="1"/>
  <c r="F19" i="14"/>
  <c r="F26" i="14" s="1"/>
  <c r="E19" i="14"/>
  <c r="E26" i="14" s="1"/>
  <c r="D19" i="14"/>
  <c r="C19" i="14"/>
  <c r="P18" i="14"/>
  <c r="N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J26" i="15" l="1"/>
  <c r="L26" i="15"/>
  <c r="K26" i="15"/>
  <c r="E26" i="15"/>
  <c r="H26" i="15"/>
  <c r="P17" i="15"/>
  <c r="I26" i="15"/>
  <c r="F26" i="15"/>
  <c r="M26" i="15"/>
  <c r="G26" i="15"/>
  <c r="P24" i="15"/>
  <c r="N26" i="15"/>
  <c r="P8" i="15"/>
  <c r="P19" i="14"/>
  <c r="N19" i="14"/>
  <c r="N26" i="14" s="1"/>
  <c r="P26" i="14" s="1"/>
  <c r="C19" i="15"/>
  <c r="P23" i="15"/>
  <c r="P19" i="15" l="1"/>
  <c r="C26" i="15"/>
  <c r="P26" i="15" s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<sst xmlns="http://schemas.openxmlformats.org/spreadsheetml/2006/main" count="73" uniqueCount="39">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</sst>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6"/>
  <sheetViews>
    <sheetView workbookViewId="0">
      <selection activeCell="J36" sqref="J3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10</v>
      </c>
      <c r="O6" s="31"/>
      <c r="P6" s="52">
        <f>SUM(C6:N6)</f>
        <v>10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5261</v>
      </c>
      <c r="O17" s="4"/>
      <c r="P17" s="37">
        <f>SUM(C17:N17)</f>
        <v>5261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5261</v>
      </c>
      <c r="O19" s="5"/>
      <c r="P19" s="38">
        <f>SUM(C19:O19)</f>
        <v>5261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3120.74</v>
      </c>
      <c r="O22" s="4"/>
      <c r="P22" s="39">
        <f>SUM(C22:N22)</f>
        <v>3120.74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593.74+1219.37</f>
        <v>1813.11</v>
      </c>
      <c r="O23" s="4"/>
      <c r="P23" s="39">
        <f>SUM(C23:N23)</f>
        <v>1813.11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4933.8499999999995</v>
      </c>
      <c r="O24" s="4"/>
      <c r="P24" s="41">
        <f>SUM(C24:N24)</f>
        <v>4933.8499999999995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327.15000000000055</v>
      </c>
      <c r="P26" s="54">
        <f>SUM(C26:O26)</f>
        <v>327.15000000000055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7CF8-9AEC-40E1-999F-7B3B2E1F8044}">
  <dimension ref="B1:P26"/>
  <sheetViews>
    <sheetView tabSelected="1" workbookViewId="0">
      <selection activeCell="C34" sqref="C3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0</v>
      </c>
      <c r="H6" s="33"/>
      <c r="I6" s="33"/>
      <c r="J6" s="33"/>
      <c r="K6" s="33"/>
      <c r="L6" s="33"/>
      <c r="M6" s="33"/>
      <c r="N6" s="33"/>
      <c r="O6" s="31"/>
      <c r="P6" s="52">
        <f>SUM(C6:N6)</f>
        <v>80</v>
      </c>
    </row>
    <row r="7" spans="2:16" x14ac:dyDescent="0.45">
      <c r="B7" s="8" t="s">
        <v>20</v>
      </c>
      <c r="C7" s="33">
        <v>22</v>
      </c>
      <c r="D7" s="33">
        <v>20</v>
      </c>
      <c r="E7" s="33">
        <v>17</v>
      </c>
      <c r="F7" s="33">
        <v>5</v>
      </c>
      <c r="G7" s="33">
        <v>0</v>
      </c>
      <c r="H7" s="33"/>
      <c r="I7" s="33"/>
      <c r="J7" s="33"/>
      <c r="K7" s="33"/>
      <c r="L7" s="33"/>
      <c r="M7" s="33"/>
      <c r="N7" s="33"/>
      <c r="O7" s="31"/>
      <c r="P7" s="52">
        <f>SUM(C7:N7)</f>
        <v>64</v>
      </c>
    </row>
    <row r="8" spans="2:16" x14ac:dyDescent="0.45">
      <c r="B8" s="16" t="s">
        <v>21</v>
      </c>
      <c r="C8" s="32">
        <f t="shared" ref="C8:N8" si="0">C7-C6</f>
        <v>2</v>
      </c>
      <c r="D8" s="32">
        <f t="shared" si="0"/>
        <v>0</v>
      </c>
      <c r="E8" s="32">
        <f t="shared" si="0"/>
        <v>-3</v>
      </c>
      <c r="F8" s="32">
        <f t="shared" si="0"/>
        <v>-15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17</v>
      </c>
      <c r="F11" s="10">
        <v>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64</v>
      </c>
    </row>
    <row r="12" spans="2:16" x14ac:dyDescent="0.45">
      <c r="B12" s="8" t="s">
        <v>15</v>
      </c>
      <c r="C12" s="11"/>
      <c r="D12" s="11"/>
      <c r="E12" s="11">
        <v>6</v>
      </c>
      <c r="F12" s="11">
        <v>6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45">
      <c r="B13" s="8" t="s">
        <v>16</v>
      </c>
      <c r="C13" s="11"/>
      <c r="D13" s="11"/>
      <c r="E13" s="11"/>
      <c r="F13" s="11"/>
      <c r="G13" s="11">
        <v>12</v>
      </c>
      <c r="H13" s="11"/>
      <c r="I13" s="11"/>
      <c r="J13" s="11"/>
      <c r="K13" s="11"/>
      <c r="L13" s="11"/>
      <c r="M13" s="11"/>
      <c r="N13" s="11"/>
      <c r="P13" s="53">
        <f>SUM(C13:N13)</f>
        <v>12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8996.2000000000007</v>
      </c>
      <c r="F17" s="9">
        <f>F11*Params!$C$5*(1-Params!$C$3)-Params!$C$4</f>
        <v>2593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33850.400000000001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8996.2000000000007</v>
      </c>
      <c r="F19" s="25">
        <f t="shared" si="1"/>
        <v>2593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33850.400000000001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6612.4</v>
      </c>
      <c r="D22" s="9">
        <v>6612.4</v>
      </c>
      <c r="E22" s="9">
        <v>6612.4</v>
      </c>
      <c r="F22" s="9">
        <v>6612.4</v>
      </c>
      <c r="G22" s="9">
        <v>5889.28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32338.879999999997</v>
      </c>
    </row>
    <row r="23" spans="2:16" x14ac:dyDescent="0.45">
      <c r="B23" s="8" t="s">
        <v>8</v>
      </c>
      <c r="C23" s="9">
        <f>1330.2+2672.3</f>
        <v>4002.5</v>
      </c>
      <c r="D23" s="9">
        <f>1330.2+2672.3</f>
        <v>4002.5</v>
      </c>
      <c r="E23" s="9">
        <f>1330.2+2672.3</f>
        <v>4002.5</v>
      </c>
      <c r="F23" s="9">
        <f>1330.2+2688.08</f>
        <v>4018.2799999999997</v>
      </c>
      <c r="G23" s="9">
        <f>726.5+222.98</f>
        <v>949.48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16975.259999999998</v>
      </c>
    </row>
    <row r="24" spans="2:16" x14ac:dyDescent="0.45">
      <c r="B24" s="7" t="s">
        <v>3</v>
      </c>
      <c r="C24" s="40">
        <f>SUM(C22:C23)</f>
        <v>10614.9</v>
      </c>
      <c r="D24" s="40">
        <f>SUM(D22:D23)</f>
        <v>10614.9</v>
      </c>
      <c r="E24" s="40">
        <f>SUM(E22:E23)</f>
        <v>10614.9</v>
      </c>
      <c r="F24" s="40">
        <f>SUM(F22:F23)</f>
        <v>10630.68</v>
      </c>
      <c r="G24" s="40">
        <f>SUM(G22:G23)</f>
        <v>6838.76</v>
      </c>
      <c r="H24" s="40">
        <f>SUM(H22:H23)</f>
        <v>0</v>
      </c>
      <c r="I24" s="40">
        <f>SUM(I22:I23)</f>
        <v>0</v>
      </c>
      <c r="J24" s="40">
        <f>SUM(J22:J23)</f>
        <v>0</v>
      </c>
      <c r="K24" s="40">
        <f>SUM(K22:K23)</f>
        <v>0</v>
      </c>
      <c r="L24" s="40">
        <f>SUM(L22:L23)</f>
        <v>0</v>
      </c>
      <c r="M24" s="40">
        <f>SUM(M22:M23)</f>
        <v>0</v>
      </c>
      <c r="N24" s="40">
        <f>SUM(N22:N23)</f>
        <v>0</v>
      </c>
      <c r="O24" s="4"/>
      <c r="P24" s="41">
        <f>SUM(C24:N24)</f>
        <v>49314.14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>C19-C24</f>
        <v>1049.3000000000011</v>
      </c>
      <c r="D26" s="44">
        <f>D19-D24</f>
        <v>-17.899999999999636</v>
      </c>
      <c r="E26" s="44">
        <f>E19-E24</f>
        <v>-1618.6999999999989</v>
      </c>
      <c r="F26" s="44">
        <f>F19-F24</f>
        <v>-8037.68</v>
      </c>
      <c r="G26" s="44">
        <f>G19-G24</f>
        <v>-6838.76</v>
      </c>
      <c r="H26" s="44">
        <f>H19-H24</f>
        <v>0</v>
      </c>
      <c r="I26" s="44">
        <f>I19-I24</f>
        <v>0</v>
      </c>
      <c r="J26" s="44">
        <f>J19-J24</f>
        <v>0</v>
      </c>
      <c r="K26" s="44">
        <f>K19-K24</f>
        <v>0</v>
      </c>
      <c r="L26" s="44">
        <f>L19-L24</f>
        <v>0</v>
      </c>
      <c r="M26" s="44">
        <f>M19-M24</f>
        <v>0</v>
      </c>
      <c r="N26" s="44">
        <f>N19-N24</f>
        <v>0</v>
      </c>
      <c r="P26" s="54">
        <f>SUM(C26:O26)</f>
        <v>-15463.739999999998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D8" sqref="D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'2022'!P26+'2023'!P26</f>
        <v>-15136.589999999997</v>
      </c>
    </row>
    <row r="4" spans="2:3" ht="16.899999999999999" customHeight="1" x14ac:dyDescent="0.45">
      <c r="B4" s="34" t="s">
        <v>26</v>
      </c>
      <c r="C4" s="36">
        <f>SUM('2022'!P12)+('2023'!P12)</f>
        <v>12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2023-06-01T08:31:55Z</dcterms:modified>
</cp:coreProperties>
</file>