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6E440E20-2E71-4A84-B60B-2EEE13136C96}" xr6:coauthVersionLast="47" xr6:coauthVersionMax="47" xr10:uidLastSave="{00000000-0000-0000-0000-000000000000}"/>
  <bookViews>
    <workbookView xWindow="3420" yWindow="3420" windowWidth="17280" windowHeight="10728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4" l="1"/>
  <c r="J17" i="14"/>
  <c r="I23" i="14" l="1"/>
  <c r="I17" i="14"/>
  <c r="H23" i="14" l="1"/>
  <c r="H17" i="14"/>
  <c r="G23" i="14" l="1"/>
  <c r="G17" i="14"/>
  <c r="F23" i="14" l="1"/>
  <c r="F17" i="14"/>
  <c r="F19" i="14" s="1"/>
  <c r="D25" i="14"/>
  <c r="E25" i="14"/>
  <c r="F25" i="14"/>
  <c r="G25" i="14"/>
  <c r="H25" i="14"/>
  <c r="I25" i="14"/>
  <c r="J25" i="14"/>
  <c r="K25" i="14"/>
  <c r="L25" i="14"/>
  <c r="M25" i="14"/>
  <c r="N25" i="14"/>
  <c r="P30" i="14"/>
  <c r="P29" i="14"/>
  <c r="P24" i="14"/>
  <c r="P22" i="14"/>
  <c r="L19" i="14"/>
  <c r="K19" i="14"/>
  <c r="J19" i="14"/>
  <c r="I19" i="14"/>
  <c r="H19" i="14"/>
  <c r="G19" i="14"/>
  <c r="E19" i="14"/>
  <c r="D19" i="14"/>
  <c r="P18" i="14"/>
  <c r="N19" i="14"/>
  <c r="M19" i="14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7" i="14" l="1"/>
  <c r="P8" i="14"/>
  <c r="H27" i="14"/>
  <c r="K27" i="14"/>
  <c r="D27" i="14"/>
  <c r="L27" i="14"/>
  <c r="J27" i="14"/>
  <c r="F27" i="14"/>
  <c r="G27" i="14"/>
  <c r="I27" i="14"/>
  <c r="M27" i="14"/>
  <c r="N27" i="14"/>
  <c r="C25" i="14" l="1"/>
  <c r="P25" i="14" s="1"/>
  <c r="P23" i="14"/>
  <c r="C19" i="14"/>
  <c r="P17" i="14"/>
  <c r="C27" i="14" l="1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<sst xmlns="http://schemas.openxmlformats.org/spreadsheetml/2006/main" count="44" uniqueCount="43">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</sst>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0" workbookViewId="0">
      <selection activeCell="J30" sqref="J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>
        <v>20</v>
      </c>
      <c r="G7" s="37">
        <v>17</v>
      </c>
      <c r="H7" s="37">
        <v>20</v>
      </c>
      <c r="I7" s="37">
        <v>22</v>
      </c>
      <c r="J7" s="37">
        <v>14</v>
      </c>
      <c r="K7" s="37"/>
      <c r="L7" s="37"/>
      <c r="M7" s="37"/>
      <c r="N7" s="37"/>
      <c r="O7" s="36"/>
      <c r="P7" s="57">
        <f>SUM(C7:N7)</f>
        <v>93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1</v>
      </c>
      <c r="G8" s="63">
        <f t="shared" si="0"/>
        <v>-2</v>
      </c>
      <c r="H8" s="63">
        <f t="shared" si="0"/>
        <v>1</v>
      </c>
      <c r="I8" s="63">
        <f t="shared" si="0"/>
        <v>3</v>
      </c>
      <c r="J8" s="63">
        <f t="shared" si="0"/>
        <v>-5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20</v>
      </c>
      <c r="G11" s="11">
        <v>17</v>
      </c>
      <c r="H11" s="11">
        <v>20</v>
      </c>
      <c r="I11" s="11">
        <v>22</v>
      </c>
      <c r="J11" s="11">
        <v>14</v>
      </c>
      <c r="K11" s="11"/>
      <c r="L11" s="11"/>
      <c r="M11" s="11"/>
      <c r="N11" s="11"/>
      <c r="P11" s="58">
        <f>SUM(C11:N11)</f>
        <v>93</v>
      </c>
    </row>
    <row r="12" spans="2:16" x14ac:dyDescent="0.3">
      <c r="B12" s="9" t="s">
        <v>16</v>
      </c>
      <c r="C12" s="12"/>
      <c r="D12" s="12"/>
      <c r="E12" s="12"/>
      <c r="F12" s="12">
        <v>1</v>
      </c>
      <c r="G12" s="12">
        <v>2</v>
      </c>
      <c r="H12" s="12">
        <v>1</v>
      </c>
      <c r="I12" s="12"/>
      <c r="J12" s="12">
        <v>6</v>
      </c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5813</v>
      </c>
      <c r="G17" s="10">
        <f>G11*Params!$C$5*(1-Params!$C$3)-Params!$C$4</f>
        <v>4929.8</v>
      </c>
      <c r="H17" s="10">
        <f>H11*Params!$C$5*(1-Params!$C$3)-Params!$C$4</f>
        <v>5813</v>
      </c>
      <c r="I17" s="10">
        <f>I11*Params!$C$5*(1-Params!$C$3)-Params!$C$4</f>
        <v>6401.8</v>
      </c>
      <c r="J17" s="10">
        <f>J11*Params!$C$5*(1-Params!$C$3)-Params!$C$4</f>
        <v>4046.6000000000004</v>
      </c>
      <c r="K17" s="10"/>
      <c r="L17" s="10"/>
      <c r="M17" s="10"/>
      <c r="N17" s="10"/>
      <c r="O17" s="4"/>
      <c r="P17" s="41">
        <f>SUM(C17:N17)</f>
        <v>27004.199999999997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5813</v>
      </c>
      <c r="G19" s="28">
        <f t="shared" si="1"/>
        <v>4929.8</v>
      </c>
      <c r="H19" s="28">
        <f t="shared" si="1"/>
        <v>5813</v>
      </c>
      <c r="I19" s="28">
        <f t="shared" si="1"/>
        <v>6401.8</v>
      </c>
      <c r="J19" s="28">
        <f t="shared" si="1"/>
        <v>4046.6000000000004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27004.199999999997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3370.25</v>
      </c>
      <c r="G22" s="10">
        <v>3370.25</v>
      </c>
      <c r="H22" s="10">
        <v>3370.25</v>
      </c>
      <c r="I22" s="10">
        <v>3370.25</v>
      </c>
      <c r="J22" s="10">
        <v>3370.25</v>
      </c>
      <c r="K22" s="10"/>
      <c r="L22" s="10"/>
      <c r="M22" s="10"/>
      <c r="N22" s="10"/>
      <c r="O22" s="4"/>
      <c r="P22" s="43">
        <f>SUM(C22:N22)</f>
        <v>16851.25</v>
      </c>
    </row>
    <row r="23" spans="2:16" x14ac:dyDescent="0.3">
      <c r="B23" s="9" t="s">
        <v>8</v>
      </c>
      <c r="C23" s="10"/>
      <c r="D23" s="10"/>
      <c r="E23" s="10"/>
      <c r="F23" s="10">
        <f>735.36+1119.07</f>
        <v>1854.4299999999998</v>
      </c>
      <c r="G23" s="10">
        <f>735.36+1121.71</f>
        <v>1857.0700000000002</v>
      </c>
      <c r="H23" s="10">
        <f>735.36+1124.32</f>
        <v>1859.6799999999998</v>
      </c>
      <c r="I23" s="10">
        <f>735.36+1121.71</f>
        <v>1857.0700000000002</v>
      </c>
      <c r="J23" s="10">
        <f>735.36+1119.07</f>
        <v>1854.4299999999998</v>
      </c>
      <c r="K23" s="10"/>
      <c r="L23" s="10"/>
      <c r="M23" s="10"/>
      <c r="N23" s="10"/>
      <c r="O23" s="4"/>
      <c r="P23" s="43">
        <f>SUM(C23:N23)</f>
        <v>9282.68</v>
      </c>
    </row>
    <row r="24" spans="2:16" x14ac:dyDescent="0.3">
      <c r="B24" s="55" t="s">
        <v>40</v>
      </c>
      <c r="C24" s="10"/>
      <c r="D24" s="10"/>
      <c r="E24" s="10"/>
      <c r="F24" s="10">
        <v>278.5</v>
      </c>
      <c r="G24" s="10">
        <v>251.73</v>
      </c>
      <c r="H24" s="10">
        <v>278.5</v>
      </c>
      <c r="I24" s="10">
        <v>296.35000000000002</v>
      </c>
      <c r="J24" s="10">
        <v>224.95</v>
      </c>
      <c r="K24" s="10"/>
      <c r="L24" s="10"/>
      <c r="M24" s="10"/>
      <c r="N24" s="10"/>
      <c r="O24" s="4"/>
      <c r="P24" s="43">
        <f>SUM(C24:N24)</f>
        <v>1330.03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5503.18</v>
      </c>
      <c r="G25" s="44">
        <f t="shared" si="2"/>
        <v>5479.0499999999993</v>
      </c>
      <c r="H25" s="44">
        <f t="shared" si="2"/>
        <v>5508.43</v>
      </c>
      <c r="I25" s="44">
        <f t="shared" si="2"/>
        <v>5523.67</v>
      </c>
      <c r="J25" s="44">
        <f t="shared" si="2"/>
        <v>5449.63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27463.960000000003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309.81999999999971</v>
      </c>
      <c r="G27" s="47">
        <f t="shared" si="3"/>
        <v>-549.24999999999909</v>
      </c>
      <c r="H27" s="47">
        <f t="shared" si="3"/>
        <v>304.56999999999971</v>
      </c>
      <c r="I27" s="47">
        <f t="shared" si="3"/>
        <v>878.13000000000011</v>
      </c>
      <c r="J27" s="47">
        <f t="shared" si="3"/>
        <v>-1403.0299999999997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-459.75999999999931</v>
      </c>
    </row>
    <row r="29" spans="2:16" x14ac:dyDescent="0.3">
      <c r="B29" s="62" t="s">
        <v>37</v>
      </c>
      <c r="C29" s="54"/>
      <c r="D29" s="54"/>
      <c r="E29" s="54"/>
      <c r="F29" s="54">
        <v>500</v>
      </c>
      <c r="G29" s="54">
        <v>425</v>
      </c>
      <c r="H29" s="54">
        <v>500</v>
      </c>
      <c r="I29" s="54">
        <v>550</v>
      </c>
      <c r="J29" s="54">
        <v>350</v>
      </c>
      <c r="K29" s="54"/>
      <c r="L29" s="54"/>
      <c r="M29" s="54"/>
      <c r="N29" s="54"/>
      <c r="P29" s="61">
        <f>SUM(C29:N29)</f>
        <v>2325</v>
      </c>
    </row>
    <row r="30" spans="2:16" x14ac:dyDescent="0.3">
      <c r="B30" s="62" t="s">
        <v>38</v>
      </c>
      <c r="C30" s="54"/>
      <c r="D30" s="54"/>
      <c r="E30" s="54"/>
      <c r="F30" s="54">
        <v>278.5</v>
      </c>
      <c r="G30" s="54">
        <v>251.73</v>
      </c>
      <c r="H30" s="54">
        <v>278.5</v>
      </c>
      <c r="I30" s="54">
        <v>296.35000000000002</v>
      </c>
      <c r="J30" s="54">
        <v>224.95</v>
      </c>
      <c r="K30" s="54"/>
      <c r="L30" s="54"/>
      <c r="M30" s="54"/>
      <c r="N30" s="54"/>
      <c r="P30" s="61">
        <f>SUM(C30:N30)</f>
        <v>1330.03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-459.75999999999931</v>
      </c>
    </row>
    <row r="4" spans="2:3" ht="16.95" customHeight="1" x14ac:dyDescent="0.3">
      <c r="B4" s="38" t="s">
        <v>39</v>
      </c>
      <c r="C4" s="40">
        <f>'2025'!P12</f>
        <v>10</v>
      </c>
    </row>
    <row r="5" spans="2:3" x14ac:dyDescent="0.3">
      <c r="B5" t="s">
        <v>42</v>
      </c>
      <c r="C5">
        <f>(5*2.08)-C4</f>
        <v>0.40000000000000036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2025-09-10T12:18:38Z</dcterms:modified>
</cp:coreProperties>
</file>