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media/image12.png" ContentType="image/png"/>
  <Override PartName="/xl/media/image8.png" ContentType="image/png"/>
  <Override PartName="/xl/media/image9.png" ContentType="image/png"/>
  <Override PartName="/xl/media/image10.png" ContentType="image/png"/>
  <Override PartName="/xl/media/image11.png" ContentType="image/png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gé salarié_FORMULES AUTO" sheetId="1" state="visible" r:id="rId2"/>
    <sheet name="Congé salarié_SANS FORMULE" sheetId="2" state="visible" r:id="rId3"/>
    <sheet name="Matrice_décompte" sheetId="3" state="hidden" r:id="rId4"/>
    <sheet name="BDD_JOURS_FERIES" sheetId="4" state="hidden" r:id="rId5"/>
    <sheet name="Conseils pratiques" sheetId="5" state="visible" r:id="rId6"/>
  </sheets>
  <definedNames>
    <definedName function="false" hidden="false" localSheetId="0" name="_xlnm.Print_Area" vbProcedure="false">'Congé salarié_FORMULES AUTO'!$A$1:$O$16</definedName>
    <definedName function="false" hidden="false" localSheetId="1" name="_xlnm.Print_Area" vbProcedure="false">'Congé salarié_SANS FORMULE'!$A$1:$O$16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<sst xmlns="http://schemas.openxmlformats.org/spreadsheetml/2006/main" count="56" uniqueCount="39">
  <si>
    <t xml:space="preserve">
Formulaire de transmission des périodes de congé paternité</t>
  </si>
  <si>
    <t xml:space="preserve">Compteur</t>
  </si>
  <si>
    <t xml:space="preserve">Date de naissance de l'enfant </t>
  </si>
  <si>
    <t xml:space="preserve">Nombre d'enfants nés</t>
  </si>
  <si>
    <t xml:space="preserve">Nom Prénom enfant né n°1</t>
  </si>
  <si>
    <t xml:space="preserve">JANA FOUZAII</t>
  </si>
  <si>
    <t xml:space="preserve">Nom Prénom enfant né n°2</t>
  </si>
  <si>
    <t xml:space="preserve">1 - Le nombre d'enfants nés en ligne 3, le nombre de jours de congés est automatiquement inscrit 28 ou 35</t>
  </si>
  <si>
    <t xml:space="preserve">N° de Sécurité Sociale du salarié</t>
  </si>
  <si>
    <t xml:space="preserve">nom du salarié</t>
  </si>
  <si>
    <t xml:space="preserve">FOUZAII</t>
  </si>
  <si>
    <t xml:space="preserve">2 - Lorsque vous saisissez la date de début du congé de naissance "employeur" :</t>
  </si>
  <si>
    <t xml:space="preserve">prénom du salarié</t>
  </si>
  <si>
    <t xml:space="preserve">MOHAMED</t>
  </si>
  <si>
    <r>
      <rPr>
        <sz val="11"/>
        <color rgb="FF000000"/>
        <rFont val="Wingdings 3"/>
        <family val="1"/>
        <charset val="2"/>
      </rPr>
      <t xml:space="preserve">9</t>
    </r>
    <r>
      <rPr>
        <sz val="11"/>
        <color rgb="FF000000"/>
        <rFont val="Calibri"/>
        <family val="2"/>
        <charset val="1"/>
      </rPr>
      <t xml:space="preserve">la date de fin est automatiquement générée en tenant compte des dimanches et jours fériés</t>
    </r>
  </si>
  <si>
    <r>
      <rPr>
        <b val="true"/>
        <sz val="10"/>
        <color rgb="FF000000"/>
        <rFont val="Calibri"/>
        <family val="2"/>
        <charset val="1"/>
      </rPr>
      <t xml:space="preserve">Congé employeur
</t>
    </r>
    <r>
      <rPr>
        <b val="true"/>
        <sz val="8"/>
        <color rgb="FFFF0000"/>
        <rFont val="Calibri"/>
        <family val="2"/>
        <charset val="1"/>
      </rPr>
      <t xml:space="preserve">3 jours au  jour de la naissance ou le premier jour ouvrable </t>
    </r>
  </si>
  <si>
    <t xml:space="preserve">date de début </t>
  </si>
  <si>
    <t xml:space="preserve">date de fin</t>
  </si>
  <si>
    <r>
      <rPr>
        <sz val="11"/>
        <color rgb="FF000000"/>
        <rFont val="Wingdings 3"/>
        <family val="1"/>
        <charset val="2"/>
      </rPr>
      <t xml:space="preserve">9</t>
    </r>
    <r>
      <rPr>
        <sz val="11"/>
        <color rgb="FF000000"/>
        <rFont val="Calibri"/>
        <family val="2"/>
        <charset val="1"/>
      </rPr>
      <t xml:space="preserve">la date de début de la période obligatoire est automatiquement générée</t>
    </r>
  </si>
  <si>
    <r>
      <rPr>
        <sz val="11"/>
        <color rgb="FF000000"/>
        <rFont val="Calibri"/>
        <family val="2"/>
        <charset val="1"/>
      </rPr>
      <t xml:space="preserve">3 - Vous devez seulement indiquer la date </t>
    </r>
    <r>
      <rPr>
        <b val="true"/>
        <sz val="11"/>
        <color rgb="FF000000"/>
        <rFont val="Calibri"/>
        <family val="2"/>
        <charset val="1"/>
      </rPr>
      <t xml:space="preserve">de fin du congé obligatoire</t>
    </r>
    <r>
      <rPr>
        <sz val="11"/>
        <color rgb="FF000000"/>
        <rFont val="Calibri"/>
        <family val="2"/>
        <charset val="1"/>
      </rPr>
      <t xml:space="preserve">.</t>
    </r>
  </si>
  <si>
    <r>
      <rPr>
        <b val="true"/>
        <sz val="10"/>
        <color rgb="FF000000"/>
        <rFont val="Calibri"/>
        <family val="2"/>
        <charset val="1"/>
      </rPr>
      <t xml:space="preserve">Indemnisation Assurance maladie -Période 1  obligatoire 
</t>
    </r>
    <r>
      <rPr>
        <b val="true"/>
        <sz val="8"/>
        <color rgb="FF000000"/>
        <rFont val="Calibri"/>
        <family val="2"/>
        <charset val="1"/>
      </rPr>
      <t xml:space="preserve">dont 4 jours obligatoire</t>
    </r>
  </si>
  <si>
    <t xml:space="preserve">4 - N'oubliez pas de transmettre le bulletin de naissance ou l'extrait d'acte de naissance.</t>
  </si>
  <si>
    <r>
      <rPr>
        <b val="true"/>
        <sz val="10"/>
        <color rgb="FF000000"/>
        <rFont val="Calibri"/>
        <family val="2"/>
        <charset val="1"/>
      </rPr>
      <t xml:space="preserve">Indemnisation Assurance maladie Période 2 non obligatoire
</t>
    </r>
    <r>
      <rPr>
        <b val="true"/>
        <sz val="8"/>
        <color rgb="FF000000"/>
        <rFont val="Calibri"/>
        <family val="2"/>
        <charset val="1"/>
      </rPr>
      <t xml:space="preserve">si fractionnement du congé (5 jours minimum)</t>
    </r>
  </si>
  <si>
    <t xml:space="preserve">5 - Le congé de naissance (3 jours ouvrables) doit être pris à compter du jour de la naissance ou le 1er jour ouvrable qui suit. </t>
  </si>
  <si>
    <r>
      <rPr>
        <b val="true"/>
        <sz val="10"/>
        <color rgb="FF000000"/>
        <rFont val="Calibri"/>
        <family val="2"/>
        <charset val="1"/>
      </rPr>
      <t xml:space="preserve">Indemnisation Assurance maladie période 3 non obligatoire
</t>
    </r>
    <r>
      <rPr>
        <b val="true"/>
        <sz val="8"/>
        <color rgb="FF000000"/>
        <rFont val="Calibri"/>
        <family val="2"/>
        <charset val="1"/>
      </rPr>
      <t xml:space="preserve">(5 jours minimum dans les 6 mois suivant la naissance) </t>
    </r>
  </si>
  <si>
    <t xml:space="preserve">6- Le congé paternité peut débuter au lendemain d’une période de congés payés si la naissance est intervenue pendant celle-ci.</t>
  </si>
  <si>
    <t xml:space="preserve">SOUS TOTAL employeur </t>
  </si>
  <si>
    <t xml:space="preserve">SOUS Total CPAM </t>
  </si>
  <si>
    <t xml:space="preserve">7 - Si votre convention collective est plus favorable sur la durée du congé de naissance employeur, saisissez le congé sur le formulaire "SANS FORMULE"</t>
  </si>
  <si>
    <t xml:space="preserve">Reste à prendre </t>
  </si>
  <si>
    <t xml:space="preserve">1 - Indiquez le nombre d'enfants nés en ligne 3, la durée de congé "Assurance maladie" est de 25 ou 32 jours</t>
  </si>
  <si>
    <t xml:space="preserve">2 - le congé de naissance "Employeur" dure 3 jours ouvrables, ou plus selon les conventions plus favorables </t>
  </si>
  <si>
    <t xml:space="preserve">3 - Pensez à transmettre le bulletin de naissance ou l'extrait d'acte de naissance</t>
  </si>
  <si>
    <t xml:space="preserve">4 - Respectez les modalités de calcul du congé, et les durées minimales imposées par la législation</t>
  </si>
  <si>
    <t xml:space="preserve">5 - A chaque absence, pensez à faire votre signalement DSN paternité ou à recourir à une saisie sur net entreprise</t>
  </si>
  <si>
    <r>
      <rPr>
        <b val="true"/>
        <sz val="10"/>
        <color rgb="FF000000"/>
        <rFont val="Calibri"/>
        <family val="2"/>
        <charset val="1"/>
      </rPr>
      <t xml:space="preserve">Indemnisation Assurance maladie Période 2 non obligatoire
</t>
    </r>
    <r>
      <rPr>
        <b val="true"/>
        <sz val="8"/>
        <color rgb="FF000000"/>
        <rFont val="Calibri"/>
        <family val="2"/>
        <charset val="1"/>
      </rPr>
      <t xml:space="preserve">si fractionnement du congé ( 5 jours minimum)</t>
    </r>
  </si>
  <si>
    <t xml:space="preserve">Décompte</t>
  </si>
  <si>
    <t xml:space="preserve">Jour de la semaine</t>
  </si>
  <si>
    <t xml:space="preserve">Date de début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</si>
</sst>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General"/>
    <numFmt numFmtId="167" formatCode="[&gt;=3000000000000]#\ ##\ ##\ ##\ ###\ ###&quot; | &quot;##;#\ ##\ ##\ ##\ ###\ ###"/>
    <numFmt numFmtId="168" formatCode="0"/>
  </numFmts>
  <fonts count="2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color rgb="FFE28700"/>
      <name val="Calibri"/>
      <family val="2"/>
      <charset val="1"/>
    </font>
    <font>
      <sz val="11"/>
      <color rgb="FF000000"/>
      <name val="Wingdings 3"/>
      <family val="1"/>
      <charset val="2"/>
    </font>
    <font>
      <b val="true"/>
      <sz val="8"/>
      <color rgb="FFFF0000"/>
      <name val="Calibri"/>
      <family val="2"/>
      <charset val="1"/>
    </font>
    <font>
      <sz val="11"/>
      <color rgb="FF000000"/>
      <name val="Calibri"/>
      <family val="2"/>
    </font>
    <font>
      <sz val="11"/>
      <color rgb="FFFF33CC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11"/>
      <color rgb="FF0000FF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70C0"/>
      <name val="Calibri"/>
      <family val="2"/>
      <charset val="1"/>
    </font>
    <font>
      <sz val="11"/>
      <color rgb="FFFFFFFF"/>
      <name val="Calibri"/>
      <family val="0"/>
    </font>
    <font>
      <b val="true"/>
      <sz val="11"/>
      <color rgb="FFFFFFFF"/>
      <name val="Calibri"/>
      <family val="0"/>
    </font>
    <font>
      <u val="single"/>
      <sz val="11"/>
      <color rgb="FF5F5F5F"/>
      <name val="Calibri"/>
      <family val="2"/>
      <charset val="1"/>
    </font>
    <font>
      <b val="true"/>
      <i val="true"/>
      <sz val="11"/>
      <color rgb="FF000000"/>
      <name val="Calibri"/>
      <family val="0"/>
    </font>
    <font>
      <sz val="11"/>
      <color rgb="FF000000"/>
      <name val="Calibri"/>
      <family val="0"/>
    </font>
    <font>
      <u val="single"/>
      <sz val="11"/>
      <color rgb="FFFF0000"/>
      <name val="Calibri"/>
      <family val="0"/>
    </font>
    <font>
      <u val="single"/>
      <sz val="11"/>
      <color rgb="FF000000"/>
      <name val="Calibri"/>
      <family val="0"/>
    </font>
    <font>
      <i val="true"/>
      <sz val="8"/>
      <color rgb="FF000000"/>
      <name val="Calibri"/>
      <family val="0"/>
    </font>
    <font>
      <u val="single"/>
      <sz val="11"/>
      <color rgb="FF00B050"/>
      <name val="Calibri"/>
      <family val="0"/>
    </font>
    <font>
      <b val="true"/>
      <sz val="11"/>
      <color rgb="FF00B0F0"/>
      <name val="Calibri"/>
      <family val="0"/>
    </font>
    <font>
      <b val="true"/>
      <sz val="14"/>
      <color rgb="FF85D7D3"/>
      <name val="Calibri"/>
      <family val="0"/>
    </font>
  </fonts>
  <fills count="7">
    <fill>
      <patternFill patternType="none"/>
    </fill>
    <fill>
      <patternFill patternType="gray125"/>
    </fill>
    <fill>
      <patternFill patternType="solid">
        <fgColor rgb="FF9ACDFC"/>
        <bgColor rgb="FF85D7D3"/>
      </patternFill>
    </fill>
    <fill>
      <patternFill patternType="solid">
        <fgColor rgb="FFD9D9D9"/>
        <bgColor rgb="FFFFCC99"/>
      </patternFill>
    </fill>
    <fill>
      <patternFill patternType="solid">
        <fgColor rgb="FF9CAEFC"/>
        <bgColor rgb="FF9ACDFC"/>
      </patternFill>
    </fill>
    <fill>
      <patternFill patternType="solid">
        <fgColor rgb="FFCC99FF"/>
        <bgColor rgb="FF9CAEFC"/>
      </patternFill>
    </fill>
    <fill>
      <patternFill patternType="solid">
        <fgColor rgb="FF99FFCC"/>
        <bgColor rgb="FFCC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5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5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6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ont>
        <b val="1"/>
        <i val="1"/>
        <color rgb="FFFF5353"/>
      </font>
    </dxf>
    <dxf>
      <font>
        <b val="1"/>
        <i val="0"/>
        <color rgb="FFFF0000"/>
      </font>
    </dxf>
    <dxf>
      <font>
        <b val="1"/>
        <i val="0"/>
        <color rgb="FF00B050"/>
      </font>
    </dxf>
    <dxf>
      <font>
        <color rgb="FFD9D9D9"/>
      </font>
      <fill>
        <patternFill>
          <bgColor rgb="FFD9D9D9"/>
        </patternFill>
      </fill>
    </dxf>
    <dxf>
      <font>
        <b val="1"/>
        <i val="1"/>
        <color rgb="FFFF5353"/>
      </font>
    </dxf>
    <dxf>
      <font>
        <b val="1"/>
        <i val="0"/>
        <color rgb="FFFF0000"/>
      </font>
    </dxf>
    <dxf>
      <font>
        <b val="1"/>
        <i val="0"/>
        <color rgb="FF00B050"/>
      </font>
    </dxf>
    <dxf>
      <font>
        <color rgb="FFD9D9D9"/>
      </font>
      <fill>
        <patternFill>
          <bgColor rgb="FFD9D9D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33CC"/>
      <rgbColor rgb="FF00FFFF"/>
      <rgbColor rgb="FF800000"/>
      <rgbColor rgb="FF008000"/>
      <rgbColor rgb="FF000080"/>
      <rgbColor rgb="FF808000"/>
      <rgbColor rgb="FF800080"/>
      <rgbColor rgb="FF008080"/>
      <rgbColor rgb="FF85D7D3"/>
      <rgbColor rgb="FF808080"/>
      <rgbColor rgb="FF9CAEFC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99FFCC"/>
      <rgbColor rgb="FFFFFF99"/>
      <rgbColor rgb="FF9ACDFC"/>
      <rgbColor rgb="FFFF99CC"/>
      <rgbColor rgb="FFCC99FF"/>
      <rgbColor rgb="FFFFCC99"/>
      <rgbColor rgb="FF3366FF"/>
      <rgbColor rgb="FF33CCCC"/>
      <rgbColor rgb="FF99CC00"/>
      <rgbColor rgb="FFFFCC00"/>
      <rgbColor rgb="FFE28700"/>
      <rgbColor rgb="FFFF5353"/>
      <rgbColor rgb="FF5F5F5F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152280</xdr:colOff>
      <xdr:row>0</xdr:row>
      <xdr:rowOff>162000</xdr:rowOff>
    </xdr:from>
    <xdr:to>
      <xdr:col>6</xdr:col>
      <xdr:colOff>304200</xdr:colOff>
      <xdr:row>0</xdr:row>
      <xdr:rowOff>609480</xdr:rowOff>
    </xdr:to>
    <xdr:sp>
      <xdr:nvSpPr>
        <xdr:cNvPr id="0" name="Rectangle 1"/>
        <xdr:cNvSpPr/>
      </xdr:nvSpPr>
      <xdr:spPr>
        <a:xfrm>
          <a:off x="8942040" y="162000"/>
          <a:ext cx="2183760" cy="447480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fr-FR" sz="1100" spc="-1" strike="noStrike">
              <a:solidFill>
                <a:srgbClr val="ffffff"/>
              </a:solidFill>
              <a:latin typeface="Calibri"/>
            </a:rPr>
            <a:t>Appuyer ici pour effacer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7</xdr:col>
      <xdr:colOff>6480</xdr:colOff>
      <xdr:row>6</xdr:row>
      <xdr:rowOff>162000</xdr:rowOff>
    </xdr:from>
    <xdr:to>
      <xdr:col>7</xdr:col>
      <xdr:colOff>533160</xdr:colOff>
      <xdr:row>9</xdr:row>
      <xdr:rowOff>123480</xdr:rowOff>
    </xdr:to>
    <xdr:pic>
      <xdr:nvPicPr>
        <xdr:cNvPr id="1" name="Image 3" descr="C:\Users\KORNPROBST-09262\AppData\Local\Microsoft\Windows\INetCache\IE\GEK22313\attention_PNG61[1].png"/>
        <xdr:cNvPicPr/>
      </xdr:nvPicPr>
      <xdr:blipFill>
        <a:blip r:embed="rId1"/>
        <a:stretch/>
      </xdr:blipFill>
      <xdr:spPr>
        <a:xfrm>
          <a:off x="11526480" y="1790640"/>
          <a:ext cx="526680" cy="5331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7</xdr:col>
      <xdr:colOff>54000</xdr:colOff>
      <xdr:row>0</xdr:row>
      <xdr:rowOff>485640</xdr:rowOff>
    </xdr:from>
    <xdr:to>
      <xdr:col>13</xdr:col>
      <xdr:colOff>561600</xdr:colOff>
      <xdr:row>2</xdr:row>
      <xdr:rowOff>94680</xdr:rowOff>
    </xdr:to>
    <xdr:sp>
      <xdr:nvSpPr>
        <xdr:cNvPr id="2" name="Rectangle 4"/>
        <xdr:cNvSpPr/>
      </xdr:nvSpPr>
      <xdr:spPr>
        <a:xfrm>
          <a:off x="11574000" y="485640"/>
          <a:ext cx="6603840" cy="475920"/>
        </a:xfrm>
        <a:prstGeom prst="rect">
          <a:avLst/>
        </a:prstGeom>
        <a:solidFill>
          <a:srgbClr val="e28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fr-FR" sz="1100" spc="-1" strike="noStrike">
              <a:solidFill>
                <a:srgbClr val="ffffff"/>
              </a:solidFill>
              <a:latin typeface="Calibri"/>
            </a:rPr>
            <a:t>Pour les fonctionnalités, ACTIVER LES MACROS et conserver en XLSM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9360</xdr:colOff>
      <xdr:row>0</xdr:row>
      <xdr:rowOff>9360</xdr:rowOff>
    </xdr:from>
    <xdr:to>
      <xdr:col>0</xdr:col>
      <xdr:colOff>1247400</xdr:colOff>
      <xdr:row>0</xdr:row>
      <xdr:rowOff>447120</xdr:rowOff>
    </xdr:to>
    <xdr:pic>
      <xdr:nvPicPr>
        <xdr:cNvPr id="3" name="Image 5" descr="Une image contenant alimentation&#10;&#10;Description générée automatiquement"/>
        <xdr:cNvPicPr/>
      </xdr:nvPicPr>
      <xdr:blipFill>
        <a:blip r:embed="rId2"/>
        <a:srcRect l="6079" t="13943" r="62" b="12484"/>
        <a:stretch/>
      </xdr:blipFill>
      <xdr:spPr>
        <a:xfrm>
          <a:off x="9360" y="9360"/>
          <a:ext cx="1238040" cy="437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28440</xdr:colOff>
      <xdr:row>0</xdr:row>
      <xdr:rowOff>19080</xdr:rowOff>
    </xdr:from>
    <xdr:to>
      <xdr:col>0</xdr:col>
      <xdr:colOff>1266480</xdr:colOff>
      <xdr:row>0</xdr:row>
      <xdr:rowOff>456840</xdr:rowOff>
    </xdr:to>
    <xdr:pic>
      <xdr:nvPicPr>
        <xdr:cNvPr id="4" name="Image 1" descr="Une image contenant alimentation&#10;&#10;Description générée automatiquement"/>
        <xdr:cNvPicPr/>
      </xdr:nvPicPr>
      <xdr:blipFill>
        <a:blip r:embed="rId1"/>
        <a:srcRect l="6079" t="13943" r="62" b="12484"/>
        <a:stretch/>
      </xdr:blipFill>
      <xdr:spPr>
        <a:xfrm>
          <a:off x="28440" y="19080"/>
          <a:ext cx="1238040" cy="437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142920</xdr:colOff>
      <xdr:row>0</xdr:row>
      <xdr:rowOff>561960</xdr:rowOff>
    </xdr:from>
    <xdr:to>
      <xdr:col>6</xdr:col>
      <xdr:colOff>676080</xdr:colOff>
      <xdr:row>3</xdr:row>
      <xdr:rowOff>37800</xdr:rowOff>
    </xdr:to>
    <xdr:pic>
      <xdr:nvPicPr>
        <xdr:cNvPr id="5" name="Image 3" descr="C:\Users\KORNPROBST-09262\AppData\Local\Microsoft\Windows\INetCache\IE\GEK22313\attention_PNG61[1].png"/>
        <xdr:cNvPicPr/>
      </xdr:nvPicPr>
      <xdr:blipFill>
        <a:blip r:embed="rId2"/>
        <a:stretch/>
      </xdr:blipFill>
      <xdr:spPr>
        <a:xfrm>
          <a:off x="10266120" y="561960"/>
          <a:ext cx="533160" cy="5331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752400</xdr:colOff>
      <xdr:row>0</xdr:row>
      <xdr:rowOff>619200</xdr:rowOff>
    </xdr:from>
    <xdr:to>
      <xdr:col>13</xdr:col>
      <xdr:colOff>561600</xdr:colOff>
      <xdr:row>3</xdr:row>
      <xdr:rowOff>37800</xdr:rowOff>
    </xdr:to>
    <xdr:sp>
      <xdr:nvSpPr>
        <xdr:cNvPr id="6" name="Rectangle 3"/>
        <xdr:cNvSpPr/>
      </xdr:nvSpPr>
      <xdr:spPr>
        <a:xfrm>
          <a:off x="10875600" y="619200"/>
          <a:ext cx="6921000" cy="475920"/>
        </a:xfrm>
        <a:prstGeom prst="rect">
          <a:avLst/>
        </a:prstGeom>
        <a:solidFill>
          <a:srgbClr val="e28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fr-FR" sz="1100" spc="-1" strike="noStrike">
              <a:solidFill>
                <a:srgbClr val="ffffff"/>
              </a:solidFill>
              <a:latin typeface="Calibri"/>
            </a:rPr>
            <a:t>Formulaire libre sans aide au remplissage </a:t>
          </a:r>
          <a:endParaRPr b="0" lang="fr-FR" sz="11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2</xdr:row>
      <xdr:rowOff>19080</xdr:rowOff>
    </xdr:from>
    <xdr:to>
      <xdr:col>9</xdr:col>
      <xdr:colOff>742680</xdr:colOff>
      <xdr:row>18</xdr:row>
      <xdr:rowOff>9360</xdr:rowOff>
    </xdr:to>
    <xdr:sp>
      <xdr:nvSpPr>
        <xdr:cNvPr id="7" name="ZoneTexte 1"/>
        <xdr:cNvSpPr/>
      </xdr:nvSpPr>
      <xdr:spPr>
        <a:xfrm>
          <a:off x="2045160" y="399960"/>
          <a:ext cx="8235720" cy="3038400"/>
        </a:xfrm>
        <a:prstGeom prst="rect">
          <a:avLst/>
        </a:prstGeom>
        <a:solidFill>
          <a:schemeClr val="lt1"/>
        </a:solidFill>
        <a:ln w="76200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i="1" lang="fr-FR" sz="1100" spc="-1" strike="noStrike">
              <a:solidFill>
                <a:srgbClr val="000000"/>
              </a:solidFill>
              <a:latin typeface="Calibri"/>
            </a:rPr>
            <a:t>Le congé paternité et d’accueil de l’enfant s’articule avec le congé de naissance, pris en charge par l’employeur.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 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	</a:t>
          </a:r>
          <a:r>
            <a:rPr b="0" lang="fr-FR" sz="1100" spc="-1" strike="noStrike" u="sng">
              <a:solidFill>
                <a:srgbClr val="ff0000"/>
              </a:solidFill>
              <a:uFillTx/>
              <a:latin typeface="Calibri"/>
            </a:rPr>
            <a:t>1 - Période obligatoire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	</a:t>
          </a:r>
          <a:r>
            <a:rPr b="0" lang="fr-FR" sz="1100" spc="-1" strike="noStrike" u="sng">
              <a:solidFill>
                <a:srgbClr val="000000"/>
              </a:solidFill>
              <a:uFillTx/>
              <a:latin typeface="Calibri"/>
            </a:rPr>
            <a:t>Indiquer les dates du congé de naissance et la date de fin de congé souhaitée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- Les 4 jours obligatoires, immédiatement collés au congé de naissance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- Cette même durée avec  ajout de jours dans la limite de 25 jours (4+21)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pour une naissance simple  ou 32 jours (4+25) pour des naissances multiples.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fr-FR" sz="8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i="1" lang="fr-FR" sz="800" spc="-1" strike="noStrike">
              <a:solidFill>
                <a:srgbClr val="000000"/>
              </a:solidFill>
              <a:latin typeface="Calibri"/>
            </a:rPr>
            <a:t>	</a:t>
          </a:r>
          <a:r>
            <a:rPr b="0" lang="fr-FR" sz="1100" spc="-1" strike="noStrike" u="sng">
              <a:solidFill>
                <a:srgbClr val="00b050"/>
              </a:solidFill>
              <a:uFillTx/>
              <a:latin typeface="Calibri"/>
            </a:rPr>
            <a:t>Période  fractionnable non obligatoire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fr-FR" sz="1100" spc="-1" strike="noStrike">
              <a:solidFill>
                <a:srgbClr val="00b0f0"/>
              </a:solidFill>
              <a:latin typeface="Calibri"/>
            </a:rPr>
            <a:t>2 </a:t>
          </a:r>
          <a:r>
            <a:rPr b="0" lang="fr-FR" sz="1100" spc="-1" strike="noStrike">
              <a:solidFill>
                <a:srgbClr val="000000"/>
              </a:solidFill>
              <a:latin typeface="Calibri"/>
            </a:rPr>
            <a:t>- Cette première période  ne peut être inférieure à 5 jours et le cumul avec la première période  obligatoire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prise ne peut dépasser 25 ou 32 jours, selon le nombre de naissance.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GB" sz="1100" spc="-1" strike="noStrike">
              <a:solidFill>
                <a:srgbClr val="000000"/>
              </a:solidFill>
              <a:latin typeface="Calibri"/>
            </a:rPr>
            <a:t> 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fr-FR" sz="1400" spc="-1" strike="noStrike">
              <a:solidFill>
                <a:srgbClr val="85d7d3"/>
              </a:solidFill>
              <a:latin typeface="Calibri"/>
            </a:rPr>
            <a:t>3 </a:t>
          </a:r>
          <a:r>
            <a:rPr b="0" lang="fr-FR" sz="1100" spc="-1" strike="noStrike">
              <a:solidFill>
                <a:srgbClr val="000000"/>
              </a:solidFill>
              <a:latin typeface="Calibri"/>
            </a:rPr>
            <a:t>-Cette seconde période ne peut être inférieure à 5 jours et  le cumul avec les deux premières périodes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prises ne peut dépasser 25 ou 32 jours.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18</xdr:row>
      <xdr:rowOff>129600</xdr:rowOff>
    </xdr:from>
    <xdr:to>
      <xdr:col>10</xdr:col>
      <xdr:colOff>9000</xdr:colOff>
      <xdr:row>28</xdr:row>
      <xdr:rowOff>163440</xdr:rowOff>
    </xdr:to>
    <xdr:pic>
      <xdr:nvPicPr>
        <xdr:cNvPr id="8" name="Image 2" descr=""/>
        <xdr:cNvPicPr/>
      </xdr:nvPicPr>
      <xdr:blipFill>
        <a:blip r:embed="rId1"/>
        <a:stretch/>
      </xdr:blipFill>
      <xdr:spPr>
        <a:xfrm>
          <a:off x="2045160" y="3558600"/>
          <a:ext cx="8438760" cy="1938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1238040</xdr:colOff>
      <xdr:row>2</xdr:row>
      <xdr:rowOff>56880</xdr:rowOff>
    </xdr:to>
    <xdr:pic>
      <xdr:nvPicPr>
        <xdr:cNvPr id="9" name="Image 3" descr="Une image contenant alimentation&#10;&#10;Description générée automatiquement"/>
        <xdr:cNvPicPr/>
      </xdr:nvPicPr>
      <xdr:blipFill>
        <a:blip r:embed="rId2"/>
        <a:srcRect l="6079" t="13943" r="62" b="12484"/>
        <a:stretch/>
      </xdr:blipFill>
      <xdr:spPr>
        <a:xfrm>
          <a:off x="0" y="0"/>
          <a:ext cx="1238040" cy="437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11.4296875" defaultRowHeight="15" zeroHeight="false" outlineLevelRow="0" outlineLevelCol="0"/>
  <cols>
    <col collapsed="false" customWidth="true" hidden="false" outlineLevel="0" max="1" min="1" style="1" width="48.85"/>
    <col collapsed="false" customWidth="true" hidden="false" outlineLevel="0" max="2" min="2" style="1" width="19.57"/>
    <col collapsed="false" customWidth="true" hidden="false" outlineLevel="0" max="3" min="3" style="1" width="19.85"/>
    <col collapsed="false" customWidth="true" hidden="false" outlineLevel="0" max="4" min="4" style="2" width="10.57"/>
    <col collapsed="false" customWidth="false" hidden="false" outlineLevel="0" max="6" min="5" style="1" width="11.43"/>
    <col collapsed="false" customWidth="true" hidden="false" outlineLevel="0" max="7" min="7" style="1" width="7.85"/>
    <col collapsed="false" customWidth="false" hidden="false" outlineLevel="0" max="1024" min="8" style="1" width="11.43"/>
  </cols>
  <sheetData>
    <row r="1" customFormat="false" ht="53.25" hidden="false" customHeight="true" outlineLevel="0" collapsed="false">
      <c r="A1" s="3" t="s">
        <v>0</v>
      </c>
      <c r="B1" s="3"/>
      <c r="C1" s="3"/>
      <c r="D1" s="4" t="s">
        <v>1</v>
      </c>
      <c r="E1" s="5"/>
      <c r="F1" s="5"/>
      <c r="G1" s="5"/>
      <c r="H1" s="5"/>
      <c r="I1" s="5"/>
    </row>
    <row r="2" customFormat="false" ht="15" hidden="false" customHeight="false" outlineLevel="0" collapsed="false">
      <c r="A2" s="6" t="s">
        <v>2</v>
      </c>
      <c r="B2" s="7" t="n">
        <v>45875</v>
      </c>
      <c r="C2" s="7"/>
      <c r="D2" s="8"/>
      <c r="F2" s="9"/>
      <c r="H2" s="10"/>
    </row>
    <row r="3" customFormat="false" ht="15" hidden="false" customHeight="false" outlineLevel="0" collapsed="false">
      <c r="A3" s="6" t="s">
        <v>3</v>
      </c>
      <c r="B3" s="11" t="n">
        <v>1</v>
      </c>
      <c r="C3" s="11"/>
      <c r="D3" s="12" t="n">
        <f aca="false">IF(B3="","",IF(B3=1, 28, IF(B3&gt;1, 35, 0)))</f>
        <v>28</v>
      </c>
    </row>
    <row r="4" customFormat="false" ht="15" hidden="false" customHeight="false" outlineLevel="0" collapsed="false">
      <c r="A4" s="6" t="s">
        <v>4</v>
      </c>
      <c r="B4" s="13" t="s">
        <v>5</v>
      </c>
      <c r="C4" s="13"/>
      <c r="D4" s="14"/>
    </row>
    <row r="5" customFormat="false" ht="15" hidden="false" customHeight="false" outlineLevel="0" collapsed="false">
      <c r="A5" s="6" t="s">
        <v>6</v>
      </c>
      <c r="B5" s="15"/>
      <c r="C5" s="15"/>
      <c r="D5" s="14"/>
      <c r="H5" s="1" t="s">
        <v>7</v>
      </c>
    </row>
    <row r="6" customFormat="false" ht="15" hidden="false" customHeight="false" outlineLevel="0" collapsed="false">
      <c r="A6" s="6" t="s">
        <v>8</v>
      </c>
      <c r="B6" s="16"/>
      <c r="C6" s="16"/>
      <c r="D6" s="8"/>
      <c r="H6" s="9"/>
    </row>
    <row r="7" customFormat="false" ht="15" hidden="false" customHeight="false" outlineLevel="0" collapsed="false">
      <c r="A7" s="6" t="s">
        <v>9</v>
      </c>
      <c r="B7" s="11" t="s">
        <v>10</v>
      </c>
      <c r="C7" s="11"/>
      <c r="D7" s="8"/>
      <c r="H7" s="9" t="s">
        <v>11</v>
      </c>
    </row>
    <row r="8" customFormat="false" ht="15" hidden="false" customHeight="false" outlineLevel="0" collapsed="false">
      <c r="A8" s="6" t="s">
        <v>12</v>
      </c>
      <c r="B8" s="11" t="s">
        <v>13</v>
      </c>
      <c r="C8" s="11"/>
      <c r="D8" s="8"/>
      <c r="H8" s="9"/>
      <c r="I8" s="17" t="s">
        <v>14</v>
      </c>
      <c r="J8" s="9"/>
      <c r="K8" s="9"/>
      <c r="L8" s="9"/>
      <c r="M8" s="9"/>
      <c r="N8" s="9"/>
      <c r="O8" s="9"/>
      <c r="P8" s="9"/>
    </row>
    <row r="9" customFormat="false" ht="15" hidden="false" customHeight="true" outlineLevel="0" collapsed="false">
      <c r="A9" s="6" t="s">
        <v>15</v>
      </c>
      <c r="B9" s="18" t="s">
        <v>16</v>
      </c>
      <c r="C9" s="19" t="s">
        <v>17</v>
      </c>
      <c r="D9" s="8"/>
      <c r="H9" s="9"/>
      <c r="I9" s="17" t="s">
        <v>18</v>
      </c>
      <c r="J9" s="9"/>
      <c r="K9" s="9"/>
      <c r="L9" s="9"/>
      <c r="M9" s="9"/>
      <c r="N9" s="9"/>
      <c r="O9" s="9"/>
      <c r="P9" s="9"/>
    </row>
    <row r="10" customFormat="false" ht="27" hidden="false" customHeight="true" outlineLevel="0" collapsed="false">
      <c r="A10" s="6"/>
      <c r="B10" s="20" t="n">
        <v>45875</v>
      </c>
      <c r="C10" s="21" t="n">
        <f aca="false">IF(B10="","",HLOOKUP(3,Matrice_décompte!$2:$4,3,0))</f>
        <v>45877</v>
      </c>
      <c r="D10" s="12" t="n">
        <f aca="false">IF(OR(B10="",C10=""),"",3)</f>
        <v>3</v>
      </c>
      <c r="E10" s="22"/>
      <c r="H10" s="9" t="s">
        <v>19</v>
      </c>
      <c r="I10" s="9"/>
      <c r="J10" s="9"/>
      <c r="K10" s="9"/>
      <c r="L10" s="9"/>
      <c r="M10" s="9"/>
      <c r="N10" s="9"/>
      <c r="O10" s="9"/>
      <c r="P10" s="9"/>
    </row>
    <row r="11" customFormat="false" ht="31.5" hidden="false" customHeight="true" outlineLevel="0" collapsed="false">
      <c r="A11" s="23" t="s">
        <v>20</v>
      </c>
      <c r="B11" s="24" t="n">
        <f aca="false">IFERROR(C10+1,"")</f>
        <v>45878</v>
      </c>
      <c r="C11" s="24" t="n">
        <v>45886</v>
      </c>
      <c r="D11" s="12" t="n">
        <f aca="false">IF(OR(B11="",C11=""),"",C11-B11+1)</f>
        <v>9</v>
      </c>
      <c r="E11" s="1" t="str">
        <f aca="false">IF(D11&lt;4,"* Attention 4 jours minimum","")</f>
        <v/>
      </c>
      <c r="H11" s="25" t="s">
        <v>21</v>
      </c>
      <c r="I11" s="9"/>
      <c r="J11" s="9"/>
      <c r="K11" s="9"/>
      <c r="L11" s="9"/>
      <c r="M11" s="9"/>
      <c r="N11" s="9"/>
      <c r="O11" s="9"/>
      <c r="P11" s="9"/>
    </row>
    <row r="12" customFormat="false" ht="29.25" hidden="false" customHeight="true" outlineLevel="0" collapsed="false">
      <c r="A12" s="26" t="s">
        <v>22</v>
      </c>
      <c r="B12" s="27"/>
      <c r="C12" s="28"/>
      <c r="D12" s="12" t="str">
        <f aca="false">IF(OR(B12="",C12=""),"",C12-B12+1)</f>
        <v/>
      </c>
      <c r="E12" s="1" t="str">
        <f aca="false">IF(D12&lt;5,"* Attention 5 jours minimum","")</f>
        <v/>
      </c>
      <c r="H12" s="29" t="s">
        <v>23</v>
      </c>
    </row>
    <row r="13" customFormat="false" ht="33" hidden="false" customHeight="true" outlineLevel="0" collapsed="false">
      <c r="A13" s="30" t="s">
        <v>24</v>
      </c>
      <c r="B13" s="31"/>
      <c r="C13" s="32"/>
      <c r="D13" s="12" t="str">
        <f aca="false">IF(OR(B13="",C13=""),"",C13-B13+1)</f>
        <v/>
      </c>
      <c r="E13" s="1" t="str">
        <f aca="false">IF(B13="","",IF(D16&gt;0,"* La troisième période doit solder la totalité du congé",""))</f>
        <v/>
      </c>
      <c r="H13" s="33" t="s">
        <v>25</v>
      </c>
    </row>
    <row r="14" customFormat="false" ht="15" hidden="false" customHeight="false" outlineLevel="0" collapsed="false">
      <c r="A14" s="34" t="s">
        <v>26</v>
      </c>
      <c r="B14" s="35"/>
      <c r="C14" s="35"/>
      <c r="D14" s="36" t="n">
        <f aca="false">D10</f>
        <v>3</v>
      </c>
      <c r="H14" s="37"/>
    </row>
    <row r="15" customFormat="false" ht="15" hidden="false" customHeight="true" outlineLevel="0" collapsed="false">
      <c r="A15" s="34" t="s">
        <v>27</v>
      </c>
      <c r="B15" s="35"/>
      <c r="C15" s="35"/>
      <c r="D15" s="38" t="n">
        <f aca="false">IF(SUM(D11,D12,D13)=0,"",SUM(D11,D12,D13))</f>
        <v>9</v>
      </c>
      <c r="H15" s="39" t="s">
        <v>28</v>
      </c>
      <c r="I15" s="39"/>
      <c r="J15" s="39"/>
      <c r="K15" s="39"/>
      <c r="L15" s="39"/>
      <c r="M15" s="39"/>
      <c r="N15" s="39"/>
      <c r="O15" s="39"/>
      <c r="P15" s="39"/>
      <c r="Q15" s="39"/>
    </row>
    <row r="16" s="43" customFormat="true" ht="15.75" hidden="false" customHeight="false" outlineLevel="0" collapsed="false">
      <c r="A16" s="40" t="s">
        <v>29</v>
      </c>
      <c r="B16" s="41"/>
      <c r="C16" s="41"/>
      <c r="D16" s="42" t="n">
        <f aca="false">IF(SUM(D14,D15)=0,"",D3-SUM(D14:D15))</f>
        <v>16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</row>
  </sheetData>
  <sheetProtection sheet="true" password="dbaf" objects="true" scenarios="true" selectLockedCells="true"/>
  <mergeCells count="10">
    <mergeCell ref="A1:C1"/>
    <mergeCell ref="B2:C2"/>
    <mergeCell ref="B3:C3"/>
    <mergeCell ref="B4:C4"/>
    <mergeCell ref="B5:C5"/>
    <mergeCell ref="B6:C6"/>
    <mergeCell ref="B7:C7"/>
    <mergeCell ref="B8:C8"/>
    <mergeCell ref="A9:A10"/>
    <mergeCell ref="H15:Q16"/>
  </mergeCells>
  <conditionalFormatting sqref="E1:E1048576">
    <cfRule type="containsText" priority="2" operator="containsText" aboveAverage="0" equalAverage="0" bottom="0" percent="0" rank="0" text="*" dxfId="0">
      <formula>NOT(ISERROR(SEARCH("*",E1)))</formula>
    </cfRule>
  </conditionalFormatting>
  <conditionalFormatting sqref="A16:D16">
    <cfRule type="expression" priority="3" aboveAverage="0" equalAverage="0" bottom="0" percent="0" rank="0" text="" dxfId="1">
      <formula>$D$16&lt;0</formula>
    </cfRule>
    <cfRule type="expression" priority="4" aboveAverage="0" equalAverage="0" bottom="0" percent="0" rank="0" text="" dxfId="2">
      <formula>$D$16=0</formula>
    </cfRule>
  </conditionalFormatting>
  <conditionalFormatting sqref="A5:C5">
    <cfRule type="expression" priority="5" aboveAverage="0" equalAverage="0" bottom="0" percent="0" rank="0" text="" dxfId="3">
      <formula>$B$3=1</formula>
    </cfRule>
  </conditionalFormatting>
  <dataValidations count="2">
    <dataValidation allowBlank="true" errorStyle="stop" operator="between" showDropDown="false" showErrorMessage="true" showInputMessage="true" sqref="B10 B12:B13" type="date">
      <formula1>44328</formula1>
      <formula2>55153</formula2>
    </dataValidation>
    <dataValidation allowBlank="true" errorStyle="stop" operator="greaterThanOrEqual" showDropDown="false" showErrorMessage="true" showInputMessage="true" sqref="C11:C13" type="date">
      <formula1>B11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4296875" defaultRowHeight="15" zeroHeight="false" outlineLevelRow="0" outlineLevelCol="0"/>
  <cols>
    <col collapsed="false" customWidth="true" hidden="false" outlineLevel="0" max="1" min="1" style="1" width="48.85"/>
    <col collapsed="false" customWidth="true" hidden="false" outlineLevel="0" max="2" min="2" style="1" width="19.57"/>
    <col collapsed="false" customWidth="true" hidden="false" outlineLevel="0" max="3" min="3" style="1" width="19.85"/>
    <col collapsed="false" customWidth="true" hidden="false" outlineLevel="0" max="4" min="4" style="2" width="9.57"/>
    <col collapsed="false" customWidth="true" hidden="false" outlineLevel="0" max="6" min="5" style="1" width="8"/>
    <col collapsed="false" customWidth="false" hidden="false" outlineLevel="0" max="1024" min="7" style="1" width="11.43"/>
  </cols>
  <sheetData>
    <row r="1" customFormat="false" ht="53.25" hidden="false" customHeight="true" outlineLevel="0" collapsed="false">
      <c r="A1" s="44" t="s">
        <v>0</v>
      </c>
      <c r="B1" s="44"/>
      <c r="C1" s="44"/>
      <c r="D1" s="45" t="s">
        <v>1</v>
      </c>
      <c r="E1" s="5"/>
      <c r="F1" s="5"/>
      <c r="G1" s="5"/>
      <c r="H1" s="5"/>
      <c r="I1" s="5"/>
    </row>
    <row r="2" customFormat="false" ht="15" hidden="false" customHeight="false" outlineLevel="0" collapsed="false">
      <c r="A2" s="46" t="s">
        <v>2</v>
      </c>
      <c r="B2" s="7"/>
      <c r="C2" s="7"/>
      <c r="D2" s="47"/>
      <c r="F2" s="9"/>
      <c r="H2" s="10"/>
    </row>
    <row r="3" customFormat="false" ht="15" hidden="false" customHeight="false" outlineLevel="0" collapsed="false">
      <c r="A3" s="46" t="s">
        <v>3</v>
      </c>
      <c r="B3" s="11"/>
      <c r="C3" s="11"/>
      <c r="D3" s="48" t="str">
        <f aca="false">IF(B3="","",IF(B3=1, 28, IF(B3&gt;1, 35, 0)))</f>
        <v/>
      </c>
    </row>
    <row r="4" customFormat="false" ht="15" hidden="false" customHeight="false" outlineLevel="0" collapsed="false">
      <c r="A4" s="46" t="s">
        <v>4</v>
      </c>
      <c r="B4" s="13"/>
      <c r="C4" s="13"/>
      <c r="D4" s="48"/>
    </row>
    <row r="5" customFormat="false" ht="15" hidden="false" customHeight="false" outlineLevel="0" collapsed="false">
      <c r="A5" s="46" t="s">
        <v>6</v>
      </c>
      <c r="B5" s="15"/>
      <c r="C5" s="15"/>
      <c r="D5" s="48"/>
      <c r="H5" s="9" t="s">
        <v>30</v>
      </c>
    </row>
    <row r="6" customFormat="false" ht="15" hidden="false" customHeight="false" outlineLevel="0" collapsed="false">
      <c r="A6" s="46" t="s">
        <v>8</v>
      </c>
      <c r="B6" s="16"/>
      <c r="C6" s="16"/>
      <c r="D6" s="47"/>
      <c r="H6" s="0"/>
    </row>
    <row r="7" customFormat="false" ht="15" hidden="false" customHeight="false" outlineLevel="0" collapsed="false">
      <c r="A7" s="46" t="s">
        <v>9</v>
      </c>
      <c r="B7" s="11"/>
      <c r="C7" s="11"/>
      <c r="D7" s="47"/>
      <c r="H7" s="1" t="s">
        <v>31</v>
      </c>
    </row>
    <row r="8" customFormat="false" ht="15" hidden="false" customHeight="false" outlineLevel="0" collapsed="false">
      <c r="A8" s="46" t="s">
        <v>12</v>
      </c>
      <c r="B8" s="11"/>
      <c r="C8" s="11"/>
      <c r="D8" s="47"/>
      <c r="H8" s="0"/>
      <c r="I8" s="9"/>
      <c r="J8" s="9"/>
      <c r="K8" s="9"/>
      <c r="L8" s="9"/>
      <c r="M8" s="9"/>
      <c r="N8" s="9"/>
      <c r="O8" s="9"/>
      <c r="P8" s="9"/>
    </row>
    <row r="9" customFormat="false" ht="15" hidden="false" customHeight="true" outlineLevel="0" collapsed="false">
      <c r="A9" s="46" t="s">
        <v>15</v>
      </c>
      <c r="B9" s="18" t="s">
        <v>16</v>
      </c>
      <c r="C9" s="19" t="s">
        <v>17</v>
      </c>
      <c r="D9" s="47"/>
      <c r="H9" s="49" t="s">
        <v>32</v>
      </c>
      <c r="I9" s="9"/>
      <c r="J9" s="9"/>
      <c r="K9" s="9"/>
      <c r="L9" s="9"/>
      <c r="M9" s="9"/>
      <c r="N9" s="9"/>
      <c r="O9" s="9"/>
      <c r="P9" s="9"/>
    </row>
    <row r="10" customFormat="false" ht="27" hidden="false" customHeight="true" outlineLevel="0" collapsed="false">
      <c r="A10" s="46"/>
      <c r="B10" s="50"/>
      <c r="C10" s="51"/>
      <c r="D10" s="52" t="str">
        <f aca="false">IF(OR(B10="",C10=""),"",3)</f>
        <v/>
      </c>
      <c r="H10" s="9" t="s">
        <v>33</v>
      </c>
      <c r="I10" s="9"/>
      <c r="J10" s="9"/>
      <c r="K10" s="9"/>
      <c r="L10" s="9"/>
      <c r="M10" s="9"/>
      <c r="N10" s="9"/>
      <c r="O10" s="9"/>
      <c r="P10" s="9"/>
    </row>
    <row r="11" customFormat="false" ht="31.5" hidden="false" customHeight="true" outlineLevel="0" collapsed="false">
      <c r="A11" s="53" t="s">
        <v>20</v>
      </c>
      <c r="B11" s="54"/>
      <c r="C11" s="24"/>
      <c r="D11" s="52" t="str">
        <f aca="false">IF(OR(B11="",C11=""),"",C11-B11+1)</f>
        <v/>
      </c>
      <c r="E11" s="1" t="str">
        <f aca="false">IF(D11&lt;4,"* Attention 4 jours minimum","")</f>
        <v/>
      </c>
      <c r="H11" s="37" t="s">
        <v>34</v>
      </c>
      <c r="I11" s="9"/>
      <c r="J11" s="9"/>
      <c r="K11" s="9"/>
      <c r="L11" s="9"/>
      <c r="M11" s="9"/>
      <c r="N11" s="9"/>
      <c r="O11" s="9"/>
      <c r="P11" s="9"/>
    </row>
    <row r="12" customFormat="false" ht="29.25" hidden="false" customHeight="true" outlineLevel="0" collapsed="false">
      <c r="A12" s="55" t="s">
        <v>35</v>
      </c>
      <c r="B12" s="27"/>
      <c r="C12" s="28"/>
      <c r="D12" s="52" t="str">
        <f aca="false">IF(OR(B12="",C12=""),"",C12-B12+1)</f>
        <v/>
      </c>
      <c r="E12" s="1" t="str">
        <f aca="false">IF(D12&lt;5,"* Attention 5 jours minimum","")</f>
        <v/>
      </c>
      <c r="H12" s="0"/>
    </row>
    <row r="13" customFormat="false" ht="33" hidden="false" customHeight="true" outlineLevel="0" collapsed="false">
      <c r="A13" s="56" t="s">
        <v>24</v>
      </c>
      <c r="B13" s="31"/>
      <c r="C13" s="32"/>
      <c r="D13" s="52" t="str">
        <f aca="false">IF(OR(B13="",C13=""),"",C13-B13+1)</f>
        <v/>
      </c>
      <c r="E13" s="1" t="str">
        <f aca="false">IF(B13="","",IF(D16&gt;0,"* La troisième période doit solder la totalité du congé",""))</f>
        <v/>
      </c>
      <c r="H13" s="57"/>
    </row>
    <row r="14" customFormat="false" ht="15" hidden="false" customHeight="false" outlineLevel="0" collapsed="false">
      <c r="A14" s="58" t="s">
        <v>26</v>
      </c>
      <c r="B14" s="35"/>
      <c r="C14" s="35"/>
      <c r="D14" s="59" t="str">
        <f aca="false">D10</f>
        <v/>
      </c>
    </row>
    <row r="15" customFormat="false" ht="15" hidden="false" customHeight="false" outlineLevel="0" collapsed="false">
      <c r="A15" s="58" t="s">
        <v>27</v>
      </c>
      <c r="B15" s="35"/>
      <c r="C15" s="35"/>
      <c r="D15" s="60" t="str">
        <f aca="false">IF(SUM(D11,D12,D13)=0,"",SUM(D11,D12,D13))</f>
        <v/>
      </c>
    </row>
    <row r="16" s="43" customFormat="true" ht="16.5" hidden="false" customHeight="false" outlineLevel="0" collapsed="false">
      <c r="A16" s="61" t="s">
        <v>29</v>
      </c>
      <c r="B16" s="62"/>
      <c r="C16" s="62"/>
      <c r="D16" s="63" t="str">
        <f aca="false">IF(SUM(D14,D15)=0,"",D3-SUM(D14:D15))</f>
        <v/>
      </c>
    </row>
  </sheetData>
  <sheetProtection sheet="true" password="dbaf" objects="true" scenarios="true" selectLockedCells="true"/>
  <mergeCells count="9">
    <mergeCell ref="A1:C1"/>
    <mergeCell ref="B2:C2"/>
    <mergeCell ref="B3:C3"/>
    <mergeCell ref="B4:C4"/>
    <mergeCell ref="B5:C5"/>
    <mergeCell ref="B6:C6"/>
    <mergeCell ref="B7:C7"/>
    <mergeCell ref="B8:C8"/>
    <mergeCell ref="A9:A10"/>
  </mergeCells>
  <conditionalFormatting sqref="E1:E1048576">
    <cfRule type="containsText" priority="2" operator="containsText" aboveAverage="0" equalAverage="0" bottom="0" percent="0" rank="0" text="*" dxfId="4">
      <formula>NOT(ISERROR(SEARCH("*",E1)))</formula>
    </cfRule>
  </conditionalFormatting>
  <conditionalFormatting sqref="A16:D16">
    <cfRule type="expression" priority="3" aboveAverage="0" equalAverage="0" bottom="0" percent="0" rank="0" text="" dxfId="5">
      <formula>$D$16&lt;0</formula>
    </cfRule>
    <cfRule type="expression" priority="4" aboveAverage="0" equalAverage="0" bottom="0" percent="0" rank="0" text="" dxfId="6">
      <formula>$D$16=0</formula>
    </cfRule>
  </conditionalFormatting>
  <conditionalFormatting sqref="A5:C5">
    <cfRule type="expression" priority="5" aboveAverage="0" equalAverage="0" bottom="0" percent="0" rank="0" text="" dxfId="7">
      <formula>$B$3=1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H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ColWidth="10.5390625" defaultRowHeight="15" zeroHeight="false" outlineLevelRow="0" outlineLevelCol="0"/>
  <sheetData>
    <row r="2" customFormat="false" ht="15" hidden="false" customHeight="false" outlineLevel="0" collapsed="false">
      <c r="A2" s="0" t="s">
        <v>36</v>
      </c>
      <c r="B2" s="0" t="n">
        <f aca="false">IF(B3&lt;=6,1,0)</f>
        <v>1</v>
      </c>
      <c r="C2" s="0" t="n">
        <f aca="false">IFERROR(IF(IF(C3&lt;=6,1,0)+B2&gt;3,0,IF(C3&lt;=6,1,0)+B2),"")</f>
        <v>2</v>
      </c>
      <c r="D2" s="0" t="n">
        <f aca="false">IFERROR(IF(IF(D3&lt;=6,1,0)+C2&gt;3,0,IF(D3&lt;=6,1,0)+C2),"")</f>
        <v>3</v>
      </c>
      <c r="E2" s="0" t="n">
        <f aca="false">IFERROR(IF(IF(E3&lt;=6,1,0)+D2&gt;3,0,IF(E3&lt;=6,1,0)+D2),"")</f>
        <v>0</v>
      </c>
      <c r="F2" s="0" t="n">
        <f aca="false">IFERROR(IF(IF(F3&lt;=6,1,0)+E2&gt;3,0,IF(F3&lt;=6,1,0)+E2),"")</f>
        <v>0</v>
      </c>
      <c r="G2" s="0" t="n">
        <f aca="false">IFERROR(IF(IF(G3&lt;=6,1,0)+F2&gt;3,0,IF(G3&lt;=6,1,0)+F2),"")</f>
        <v>1</v>
      </c>
      <c r="H2" s="0" t="n">
        <f aca="false">IFERROR(IF(IF(H3&lt;=6,1,0)+G2&gt;3,0,IF(H3&lt;=6,1,0)+G2),"")</f>
        <v>2</v>
      </c>
    </row>
    <row r="3" customFormat="false" ht="14.25" hidden="false" customHeight="true" outlineLevel="0" collapsed="false">
      <c r="A3" s="0" t="s">
        <v>37</v>
      </c>
      <c r="B3" s="0" t="n">
        <f aca="false">IFERROR(IF(VLOOKUP(B4,BDD_JOURS_FERIES!$A:$A,1,0)=B4,8,""),WEEKDAY(B4,11))</f>
        <v>3</v>
      </c>
      <c r="C3" s="0" t="n">
        <f aca="false">IFERROR(IF(VLOOKUP(C4,BDD_JOURS_FERIES!$A:$A,1,0)=C4,8,""),WEEKDAY(C4,11))</f>
        <v>4</v>
      </c>
      <c r="D3" s="0" t="n">
        <f aca="false">IFERROR(IF(VLOOKUP(D4,BDD_JOURS_FERIES!$A:$A,1,0)=D4,8,""),WEEKDAY(D4,11))</f>
        <v>5</v>
      </c>
      <c r="E3" s="0" t="n">
        <f aca="false">IFERROR(IF(VLOOKUP(E4,BDD_JOURS_FERIES!$A:$A,1,0)=E4,8,""),WEEKDAY(E4,11))</f>
        <v>6</v>
      </c>
      <c r="F3" s="0" t="n">
        <f aca="false">IFERROR(IF(VLOOKUP(F4,BDD_JOURS_FERIES!$A:$A,1,0)=F4,8,""),WEEKDAY(F4,11))</f>
        <v>7</v>
      </c>
      <c r="G3" s="0" t="n">
        <f aca="false">IFERROR(IF(VLOOKUP(G4,BDD_JOURS_FERIES!$A:$A,1,0)=G4,8,""),WEEKDAY(G4,11))</f>
        <v>1</v>
      </c>
      <c r="H3" s="0" t="n">
        <f aca="false">IFERROR(IF(VLOOKUP(H4,BDD_JOURS_FERIES!$A:$A,1,0)=H4,8,""),WEEKDAY(H4,11))</f>
        <v>2</v>
      </c>
    </row>
    <row r="4" customFormat="false" ht="15" hidden="false" customHeight="false" outlineLevel="0" collapsed="false">
      <c r="A4" s="0" t="s">
        <v>38</v>
      </c>
      <c r="B4" s="64" t="n">
        <f aca="false">'Congé salarié_FORMULES AUTO'!B10</f>
        <v>45875</v>
      </c>
      <c r="C4" s="64" t="n">
        <f aca="false">B4+1</f>
        <v>45876</v>
      </c>
      <c r="D4" s="64" t="n">
        <f aca="false">C4+1</f>
        <v>45877</v>
      </c>
      <c r="E4" s="64" t="n">
        <f aca="false">D4+1</f>
        <v>45878</v>
      </c>
      <c r="F4" s="64" t="n">
        <f aca="false">E4+1</f>
        <v>45879</v>
      </c>
      <c r="G4" s="64" t="n">
        <f aca="false">F4+1</f>
        <v>45880</v>
      </c>
      <c r="H4" s="64" t="n">
        <f aca="false">G4+1</f>
        <v>45881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10.5390625" defaultRowHeight="15" zeroHeight="false" outlineLevelRow="0" outlineLevelCol="0"/>
  <sheetData>
    <row r="1" customFormat="false" ht="15" hidden="false" customHeight="false" outlineLevel="0" collapsed="false">
      <c r="A1" s="64" t="n">
        <v>44197</v>
      </c>
      <c r="B1" s="0" t="n">
        <v>2021</v>
      </c>
    </row>
    <row r="2" customFormat="false" ht="15" hidden="false" customHeight="false" outlineLevel="0" collapsed="false">
      <c r="A2" s="64" t="n">
        <v>44291</v>
      </c>
      <c r="B2" s="0" t="n">
        <v>2021</v>
      </c>
    </row>
    <row r="3" customFormat="false" ht="15" hidden="false" customHeight="false" outlineLevel="0" collapsed="false">
      <c r="A3" s="64" t="n">
        <v>44317</v>
      </c>
      <c r="B3" s="0" t="n">
        <v>2021</v>
      </c>
    </row>
    <row r="4" customFormat="false" ht="15" hidden="false" customHeight="false" outlineLevel="0" collapsed="false">
      <c r="A4" s="64" t="n">
        <v>44324</v>
      </c>
      <c r="B4" s="0" t="n">
        <v>2021</v>
      </c>
    </row>
    <row r="5" customFormat="false" ht="15" hidden="false" customHeight="false" outlineLevel="0" collapsed="false">
      <c r="A5" s="64" t="n">
        <v>44329</v>
      </c>
      <c r="B5" s="0" t="n">
        <v>2021</v>
      </c>
    </row>
    <row r="6" customFormat="false" ht="15" hidden="false" customHeight="false" outlineLevel="0" collapsed="false">
      <c r="A6" s="64" t="n">
        <v>44340</v>
      </c>
      <c r="B6" s="0" t="n">
        <v>2021</v>
      </c>
    </row>
    <row r="7" customFormat="false" ht="15" hidden="false" customHeight="false" outlineLevel="0" collapsed="false">
      <c r="A7" s="64" t="n">
        <v>44391</v>
      </c>
      <c r="B7" s="0" t="n">
        <v>2021</v>
      </c>
    </row>
    <row r="8" customFormat="false" ht="15" hidden="false" customHeight="false" outlineLevel="0" collapsed="false">
      <c r="A8" s="64" t="n">
        <v>44423</v>
      </c>
      <c r="B8" s="0" t="n">
        <v>2021</v>
      </c>
    </row>
    <row r="9" customFormat="false" ht="15" hidden="false" customHeight="false" outlineLevel="0" collapsed="false">
      <c r="A9" s="64" t="n">
        <v>44501</v>
      </c>
      <c r="B9" s="0" t="n">
        <v>2021</v>
      </c>
    </row>
    <row r="10" customFormat="false" ht="15" hidden="false" customHeight="false" outlineLevel="0" collapsed="false">
      <c r="A10" s="64" t="n">
        <v>44511</v>
      </c>
      <c r="B10" s="0" t="n">
        <v>2021</v>
      </c>
    </row>
    <row r="11" customFormat="false" ht="15" hidden="false" customHeight="false" outlineLevel="0" collapsed="false">
      <c r="A11" s="64" t="n">
        <v>44555</v>
      </c>
      <c r="B11" s="0" t="n">
        <v>2021</v>
      </c>
    </row>
    <row r="12" customFormat="false" ht="15" hidden="false" customHeight="false" outlineLevel="0" collapsed="false">
      <c r="A12" s="64" t="n">
        <v>44562</v>
      </c>
      <c r="B12" s="0" t="n">
        <v>2022</v>
      </c>
    </row>
    <row r="13" customFormat="false" ht="15" hidden="false" customHeight="false" outlineLevel="0" collapsed="false">
      <c r="A13" s="64" t="n">
        <v>44669</v>
      </c>
      <c r="B13" s="0" t="n">
        <v>2022</v>
      </c>
    </row>
    <row r="14" customFormat="false" ht="15" hidden="false" customHeight="false" outlineLevel="0" collapsed="false">
      <c r="A14" s="64" t="n">
        <v>44682</v>
      </c>
      <c r="B14" s="0" t="n">
        <v>2022</v>
      </c>
    </row>
    <row r="15" customFormat="false" ht="15" hidden="false" customHeight="false" outlineLevel="0" collapsed="false">
      <c r="A15" s="64" t="n">
        <v>44689</v>
      </c>
      <c r="B15" s="0" t="n">
        <v>2022</v>
      </c>
    </row>
    <row r="16" customFormat="false" ht="15" hidden="false" customHeight="false" outlineLevel="0" collapsed="false">
      <c r="A16" s="64" t="n">
        <v>44707</v>
      </c>
      <c r="B16" s="0" t="n">
        <v>2022</v>
      </c>
    </row>
    <row r="17" customFormat="false" ht="15" hidden="false" customHeight="false" outlineLevel="0" collapsed="false">
      <c r="A17" s="64" t="n">
        <v>44718</v>
      </c>
      <c r="B17" s="0" t="n">
        <v>2022</v>
      </c>
    </row>
    <row r="18" customFormat="false" ht="15" hidden="false" customHeight="false" outlineLevel="0" collapsed="false">
      <c r="A18" s="64" t="n">
        <v>44756</v>
      </c>
      <c r="B18" s="0" t="n">
        <v>2022</v>
      </c>
    </row>
    <row r="19" customFormat="false" ht="15" hidden="false" customHeight="false" outlineLevel="0" collapsed="false">
      <c r="A19" s="64" t="n">
        <v>44788</v>
      </c>
      <c r="B19" s="0" t="n">
        <v>2022</v>
      </c>
    </row>
    <row r="20" customFormat="false" ht="15" hidden="false" customHeight="false" outlineLevel="0" collapsed="false">
      <c r="A20" s="64" t="n">
        <v>44866</v>
      </c>
      <c r="B20" s="0" t="n">
        <v>2022</v>
      </c>
    </row>
    <row r="21" customFormat="false" ht="15" hidden="false" customHeight="false" outlineLevel="0" collapsed="false">
      <c r="A21" s="64" t="n">
        <v>44876</v>
      </c>
      <c r="B21" s="0" t="n">
        <v>2022</v>
      </c>
    </row>
    <row r="22" customFormat="false" ht="15" hidden="false" customHeight="false" outlineLevel="0" collapsed="false">
      <c r="A22" s="64" t="n">
        <v>44920</v>
      </c>
      <c r="B22" s="0" t="n">
        <v>2022</v>
      </c>
    </row>
    <row r="23" customFormat="false" ht="15" hidden="false" customHeight="false" outlineLevel="0" collapsed="false">
      <c r="A23" s="64" t="n">
        <v>44927</v>
      </c>
      <c r="B23" s="0" t="n">
        <v>2023</v>
      </c>
    </row>
    <row r="24" customFormat="false" ht="15" hidden="false" customHeight="false" outlineLevel="0" collapsed="false">
      <c r="A24" s="64" t="n">
        <v>45026</v>
      </c>
      <c r="B24" s="0" t="n">
        <v>2023</v>
      </c>
    </row>
    <row r="25" customFormat="false" ht="15" hidden="false" customHeight="false" outlineLevel="0" collapsed="false">
      <c r="A25" s="64" t="n">
        <v>45047</v>
      </c>
      <c r="B25" s="0" t="n">
        <v>2023</v>
      </c>
    </row>
    <row r="26" customFormat="false" ht="15" hidden="false" customHeight="false" outlineLevel="0" collapsed="false">
      <c r="A26" s="64" t="n">
        <v>45054</v>
      </c>
      <c r="B26" s="0" t="n">
        <v>2023</v>
      </c>
    </row>
    <row r="27" customFormat="false" ht="15" hidden="false" customHeight="false" outlineLevel="0" collapsed="false">
      <c r="A27" s="64" t="n">
        <v>45064</v>
      </c>
      <c r="B27" s="0" t="n">
        <v>2023</v>
      </c>
    </row>
    <row r="28" customFormat="false" ht="15" hidden="false" customHeight="false" outlineLevel="0" collapsed="false">
      <c r="A28" s="64" t="n">
        <v>45075</v>
      </c>
      <c r="B28" s="0" t="n">
        <v>2023</v>
      </c>
    </row>
    <row r="29" customFormat="false" ht="15" hidden="false" customHeight="false" outlineLevel="0" collapsed="false">
      <c r="A29" s="64" t="n">
        <v>45121</v>
      </c>
      <c r="B29" s="0" t="n">
        <v>2023</v>
      </c>
    </row>
    <row r="30" customFormat="false" ht="15" hidden="false" customHeight="false" outlineLevel="0" collapsed="false">
      <c r="A30" s="64" t="n">
        <v>45153</v>
      </c>
      <c r="B30" s="0" t="n">
        <v>2023</v>
      </c>
    </row>
    <row r="31" customFormat="false" ht="15" hidden="false" customHeight="false" outlineLevel="0" collapsed="false">
      <c r="A31" s="64" t="n">
        <v>45231</v>
      </c>
      <c r="B31" s="0" t="n">
        <v>2023</v>
      </c>
    </row>
    <row r="32" customFormat="false" ht="15" hidden="false" customHeight="false" outlineLevel="0" collapsed="false">
      <c r="A32" s="64" t="n">
        <v>45241</v>
      </c>
      <c r="B32" s="0" t="n">
        <v>2023</v>
      </c>
    </row>
    <row r="33" customFormat="false" ht="15" hidden="false" customHeight="false" outlineLevel="0" collapsed="false">
      <c r="A33" s="64" t="n">
        <v>45285</v>
      </c>
      <c r="B33" s="0" t="n">
        <v>2023</v>
      </c>
    </row>
    <row r="34" customFormat="false" ht="15" hidden="false" customHeight="false" outlineLevel="0" collapsed="false">
      <c r="A34" s="64" t="n">
        <v>45292</v>
      </c>
      <c r="B34" s="0" t="n">
        <v>2024</v>
      </c>
    </row>
    <row r="35" customFormat="false" ht="15" hidden="false" customHeight="false" outlineLevel="0" collapsed="false">
      <c r="A35" s="64" t="n">
        <v>45383</v>
      </c>
      <c r="B35" s="0" t="n">
        <v>2024</v>
      </c>
    </row>
    <row r="36" customFormat="false" ht="15" hidden="false" customHeight="false" outlineLevel="0" collapsed="false">
      <c r="A36" s="64" t="n">
        <v>45413</v>
      </c>
      <c r="B36" s="0" t="n">
        <v>2024</v>
      </c>
    </row>
    <row r="37" customFormat="false" ht="15" hidden="false" customHeight="false" outlineLevel="0" collapsed="false">
      <c r="A37" s="64" t="n">
        <v>45420</v>
      </c>
      <c r="B37" s="0" t="n">
        <v>2024</v>
      </c>
    </row>
    <row r="38" customFormat="false" ht="15" hidden="false" customHeight="false" outlineLevel="0" collapsed="false">
      <c r="A38" s="64" t="n">
        <v>45421</v>
      </c>
      <c r="B38" s="0" t="n">
        <v>2024</v>
      </c>
    </row>
    <row r="39" customFormat="false" ht="15" hidden="false" customHeight="false" outlineLevel="0" collapsed="false">
      <c r="A39" s="64" t="n">
        <v>45432</v>
      </c>
      <c r="B39" s="0" t="n">
        <v>2024</v>
      </c>
    </row>
    <row r="40" customFormat="false" ht="15" hidden="false" customHeight="false" outlineLevel="0" collapsed="false">
      <c r="A40" s="64" t="n">
        <v>45487</v>
      </c>
      <c r="B40" s="0" t="n">
        <v>2024</v>
      </c>
    </row>
    <row r="41" customFormat="false" ht="15" hidden="false" customHeight="false" outlineLevel="0" collapsed="false">
      <c r="A41" s="64" t="n">
        <v>45519</v>
      </c>
      <c r="B41" s="0" t="n">
        <v>2024</v>
      </c>
    </row>
    <row r="42" customFormat="false" ht="15" hidden="false" customHeight="false" outlineLevel="0" collapsed="false">
      <c r="A42" s="64" t="n">
        <v>45597</v>
      </c>
      <c r="B42" s="0" t="n">
        <v>2024</v>
      </c>
    </row>
    <row r="43" customFormat="false" ht="15" hidden="false" customHeight="false" outlineLevel="0" collapsed="false">
      <c r="A43" s="64" t="n">
        <v>45607</v>
      </c>
      <c r="B43" s="0" t="n">
        <v>2024</v>
      </c>
    </row>
    <row r="44" customFormat="false" ht="15" hidden="false" customHeight="false" outlineLevel="0" collapsed="false">
      <c r="A44" s="64" t="n">
        <v>45651</v>
      </c>
      <c r="B44" s="0" t="n">
        <v>2024</v>
      </c>
    </row>
    <row r="45" customFormat="false" ht="15" hidden="false" customHeight="false" outlineLevel="0" collapsed="false">
      <c r="A45" s="64" t="n">
        <v>45658</v>
      </c>
      <c r="B45" s="0" t="n">
        <v>2025</v>
      </c>
    </row>
    <row r="46" customFormat="false" ht="15" hidden="false" customHeight="false" outlineLevel="0" collapsed="false">
      <c r="A46" s="64" t="n">
        <v>45768</v>
      </c>
      <c r="B46" s="0" t="n">
        <v>2025</v>
      </c>
    </row>
    <row r="47" customFormat="false" ht="15" hidden="false" customHeight="false" outlineLevel="0" collapsed="false">
      <c r="A47" s="64" t="n">
        <v>45778</v>
      </c>
      <c r="B47" s="0" t="n">
        <v>2025</v>
      </c>
    </row>
    <row r="48" customFormat="false" ht="15" hidden="false" customHeight="false" outlineLevel="0" collapsed="false">
      <c r="A48" s="64" t="n">
        <v>45785</v>
      </c>
      <c r="B48" s="0" t="n">
        <v>2025</v>
      </c>
    </row>
    <row r="49" customFormat="false" ht="15" hidden="false" customHeight="false" outlineLevel="0" collapsed="false">
      <c r="A49" s="64" t="n">
        <v>45806</v>
      </c>
      <c r="B49" s="0" t="n">
        <v>2025</v>
      </c>
    </row>
    <row r="50" customFormat="false" ht="15" hidden="false" customHeight="false" outlineLevel="0" collapsed="false">
      <c r="A50" s="64" t="n">
        <v>45817</v>
      </c>
      <c r="B50" s="0" t="n">
        <v>2025</v>
      </c>
    </row>
    <row r="51" customFormat="false" ht="15" hidden="false" customHeight="false" outlineLevel="0" collapsed="false">
      <c r="A51" s="64" t="n">
        <v>45852</v>
      </c>
      <c r="B51" s="0" t="n">
        <v>2025</v>
      </c>
    </row>
    <row r="52" customFormat="false" ht="15" hidden="false" customHeight="false" outlineLevel="0" collapsed="false">
      <c r="A52" s="64" t="n">
        <v>45884</v>
      </c>
      <c r="B52" s="0" t="n">
        <v>2025</v>
      </c>
    </row>
    <row r="53" customFormat="false" ht="15" hidden="false" customHeight="false" outlineLevel="0" collapsed="false">
      <c r="A53" s="64" t="n">
        <v>45962</v>
      </c>
      <c r="B53" s="0" t="n">
        <v>2025</v>
      </c>
    </row>
    <row r="54" customFormat="false" ht="15" hidden="false" customHeight="false" outlineLevel="0" collapsed="false">
      <c r="A54" s="64" t="n">
        <v>45972</v>
      </c>
      <c r="B54" s="0" t="n">
        <v>2025</v>
      </c>
    </row>
    <row r="55" customFormat="false" ht="15" hidden="false" customHeight="false" outlineLevel="0" collapsed="false">
      <c r="A55" s="64" t="n">
        <v>46016</v>
      </c>
      <c r="B55" s="0" t="n">
        <v>2025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0" activeCellId="0" sqref="M20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23"/>
  </cols>
  <sheetData/>
  <sheetProtection sheet="true" password="dbaf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  <Company>CNAMTS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2021-05-27T06:36:41Z</dcterms:created>
  <dc:creator>NGNOKAM POUANKA JEANNINE (CNAM / Paris)</dc:creator>
  <dc:description/>
  <dc:language>fr-FR</dc:language>
  <cp:lastModifiedBy/>
  <cp:lastPrinted>2021-06-29T12:42:05Z</cp:lastPrinted>
  <dcterms:modified xsi:type="dcterms:W3CDTF">2025-08-08T00:02:29Z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