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584834E9-411D-47F7-960C-619D7A436EEC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6"/>
  <c r="J17" i="16"/>
  <c r="I23" i="16" l="1"/>
  <c r="I17" i="16"/>
  <c r="H23" i="16" l="1"/>
  <c r="H17" i="16"/>
  <c r="G23" i="16" l="1"/>
  <c r="G17" i="16"/>
  <c r="F23" i="16" l="1"/>
  <c r="F17" i="16"/>
  <c r="P28" i="16" l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N30" i="16" s="1"/>
  <c r="M19" i="16"/>
  <c r="L19" i="16"/>
  <c r="K19" i="16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8" i="15"/>
  <c r="M26" i="15"/>
  <c r="L26" i="15"/>
  <c r="K26" i="15"/>
  <c r="J26" i="15"/>
  <c r="P25" i="15"/>
  <c r="P24" i="15"/>
  <c r="N23" i="15"/>
  <c r="N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P22" i="15"/>
  <c r="M19" i="15"/>
  <c r="L19" i="15"/>
  <c r="L30" i="15" s="1"/>
  <c r="K19" i="15"/>
  <c r="J19" i="15"/>
  <c r="P18" i="15"/>
  <c r="N17" i="15"/>
  <c r="N19" i="15" s="1"/>
  <c r="I17" i="15"/>
  <c r="I19" i="15" s="1"/>
  <c r="H17" i="15"/>
  <c r="H19" i="15" s="1"/>
  <c r="H30" i="15" s="1"/>
  <c r="G17" i="15"/>
  <c r="G19" i="15" s="1"/>
  <c r="G30" i="15" s="1"/>
  <c r="F17" i="15"/>
  <c r="F19" i="15" s="1"/>
  <c r="E17" i="15"/>
  <c r="E19" i="15" s="1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E26" i="14" s="1"/>
  <c r="D23" i="14"/>
  <c r="C23" i="14"/>
  <c r="C26" i="14" s="1"/>
  <c r="P22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H17" i="14"/>
  <c r="H19" i="14" s="1"/>
  <c r="G17" i="14"/>
  <c r="G19" i="14" s="1"/>
  <c r="G30" i="14" s="1"/>
  <c r="F17" i="14"/>
  <c r="F19" i="14" s="1"/>
  <c r="F30" i="14" s="1"/>
  <c r="E17" i="14"/>
  <c r="E19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2"/>
  <c r="P28" i="14" s="1"/>
  <c r="L25" i="12"/>
  <c r="K25" i="12"/>
  <c r="J25" i="12"/>
  <c r="I25" i="12"/>
  <c r="H25" i="12"/>
  <c r="G25" i="12"/>
  <c r="F25" i="12"/>
  <c r="E25" i="12"/>
  <c r="D25" i="12"/>
  <c r="C25" i="12"/>
  <c r="P24" i="12"/>
  <c r="N23" i="12"/>
  <c r="M23" i="12"/>
  <c r="M25" i="12" s="1"/>
  <c r="L23" i="12"/>
  <c r="P22" i="12"/>
  <c r="K19" i="12"/>
  <c r="J19" i="12"/>
  <c r="I19" i="12"/>
  <c r="I29" i="12" s="1"/>
  <c r="H19" i="12"/>
  <c r="G19" i="12"/>
  <c r="F19" i="12"/>
  <c r="E19" i="12"/>
  <c r="D19" i="12"/>
  <c r="C19" i="12"/>
  <c r="P18" i="12"/>
  <c r="N17" i="12"/>
  <c r="N19" i="12" s="1"/>
  <c r="M17" i="12"/>
  <c r="M19" i="12" s="1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J30" i="15" l="1"/>
  <c r="L30" i="16"/>
  <c r="H29" i="12"/>
  <c r="I30" i="15"/>
  <c r="C29" i="12"/>
  <c r="K29" i="12"/>
  <c r="D29" i="12"/>
  <c r="H30" i="14"/>
  <c r="K30" i="15"/>
  <c r="G29" i="12"/>
  <c r="K30" i="16"/>
  <c r="P8" i="15"/>
  <c r="P23" i="15"/>
  <c r="M30" i="15"/>
  <c r="I30" i="14"/>
  <c r="F29" i="12"/>
  <c r="M30" i="16"/>
  <c r="D30" i="14"/>
  <c r="L30" i="14"/>
  <c r="P23" i="14"/>
  <c r="D30" i="16"/>
  <c r="P23" i="16"/>
  <c r="E30" i="16"/>
  <c r="L29" i="12"/>
  <c r="M29" i="12"/>
  <c r="P23" i="12"/>
  <c r="J30" i="14"/>
  <c r="P8" i="14"/>
  <c r="P8" i="12"/>
  <c r="J29" i="12"/>
  <c r="K30" i="14"/>
  <c r="N30" i="15"/>
  <c r="H30" i="16"/>
  <c r="G30" i="16"/>
  <c r="F30" i="16"/>
  <c r="I30" i="16"/>
  <c r="P8" i="16"/>
  <c r="J30" i="16"/>
  <c r="P26" i="16"/>
  <c r="P19" i="14"/>
  <c r="C30" i="14"/>
  <c r="N30" i="14"/>
  <c r="P26" i="14"/>
  <c r="P19" i="15"/>
  <c r="E30" i="14"/>
  <c r="M30" i="14"/>
  <c r="C30" i="16"/>
  <c r="P19" i="16"/>
  <c r="P19" i="12"/>
  <c r="E30" i="15"/>
  <c r="F30" i="15"/>
  <c r="P17" i="14"/>
  <c r="C26" i="15"/>
  <c r="P26" i="15" s="1"/>
  <c r="P17" i="15"/>
  <c r="P17" i="12"/>
  <c r="N25" i="12"/>
  <c r="P25" i="12" s="1"/>
  <c r="P17" i="16"/>
  <c r="E29" i="12"/>
  <c r="N29" i="12" l="1"/>
  <c r="P29" i="12" s="1"/>
  <c r="P30" i="16"/>
  <c r="C3" i="13" s="1"/>
  <c r="P30" i="14"/>
  <c r="C30" i="15"/>
  <c r="P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<sst xmlns="http://schemas.openxmlformats.org/spreadsheetml/2006/main" count="152" uniqueCount="45">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</sst>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4" fontId="4" fillId="0" borderId="2" xfId="0" applyNumberFormat="1" applyFont="1" applyBorder="1"/>
    <xf numFmtId="4" fontId="4" fillId="12" borderId="2" xfId="0" applyNumberFormat="1" applyFont="1" applyFill="1" applyBorder="1"/>
    <xf numFmtId="4" fontId="4" fillId="12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N24" sqref="N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>
        <v>1200</v>
      </c>
      <c r="O24" s="4"/>
      <c r="P24" s="43">
        <f>SUM(C24:N24)</f>
        <v>1200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2" t="s">
        <v>39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>
        <v>600</v>
      </c>
      <c r="P27" s="64">
        <f>SUM(C27:N27)</f>
        <v>600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workbookViewId="0">
      <selection activeCell="N24" sqref="N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67">
        <v>3500</v>
      </c>
      <c r="K24" s="10">
        <v>0</v>
      </c>
      <c r="L24" s="10">
        <v>0</v>
      </c>
      <c r="M24" s="10">
        <v>0</v>
      </c>
      <c r="N24" s="67">
        <v>500</v>
      </c>
      <c r="O24" s="4"/>
      <c r="P24" s="43">
        <f>SUM(C24:N24)</f>
        <v>4000</v>
      </c>
    </row>
    <row r="25" spans="2:16" x14ac:dyDescent="0.3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2" t="s">
        <v>39</v>
      </c>
      <c r="C28" s="63">
        <v>300</v>
      </c>
      <c r="D28" s="63">
        <v>300</v>
      </c>
      <c r="E28" s="63"/>
      <c r="F28" s="63"/>
      <c r="G28" s="63"/>
      <c r="H28" s="63"/>
      <c r="I28" s="63"/>
      <c r="J28" s="63">
        <v>3500</v>
      </c>
      <c r="K28" s="63"/>
      <c r="L28" s="63"/>
      <c r="M28" s="63"/>
      <c r="N28" s="63"/>
      <c r="P28" s="64">
        <f>SUM(C28:N28)+'2022'!P27</f>
        <v>4700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0"/>
  <sheetViews>
    <sheetView workbookViewId="0">
      <selection activeCell="C24" sqref="C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">
      <c r="B24" s="54" t="s">
        <v>38</v>
      </c>
      <c r="C24" s="66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5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2" t="s">
        <v>39</v>
      </c>
      <c r="C28" s="63"/>
      <c r="D28" s="63">
        <v>500</v>
      </c>
      <c r="E28" s="63">
        <v>500</v>
      </c>
      <c r="F28" s="63">
        <v>500</v>
      </c>
      <c r="G28" s="63"/>
      <c r="H28" s="63"/>
      <c r="I28" s="63"/>
      <c r="J28" s="63"/>
      <c r="K28" s="63"/>
      <c r="L28" s="63"/>
      <c r="M28" s="63"/>
      <c r="N28" s="63"/>
      <c r="P28" s="64">
        <f>SUM(C28:N28)</f>
        <v>1500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0"/>
  <sheetViews>
    <sheetView tabSelected="1" workbookViewId="0">
      <selection activeCell="F24" sqref="F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19</v>
      </c>
      <c r="H7" s="37">
        <v>20</v>
      </c>
      <c r="I7" s="37">
        <v>22</v>
      </c>
      <c r="J7" s="37">
        <v>20</v>
      </c>
      <c r="K7" s="37"/>
      <c r="L7" s="37"/>
      <c r="M7" s="37"/>
      <c r="N7" s="37"/>
      <c r="O7" s="36"/>
      <c r="P7" s="57">
        <f>SUM(C7:N7)</f>
        <v>165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2</v>
      </c>
      <c r="F8" s="61">
        <f t="shared" si="0"/>
        <v>2</v>
      </c>
      <c r="G8" s="61">
        <f t="shared" si="0"/>
        <v>0</v>
      </c>
      <c r="H8" s="61">
        <f t="shared" si="0"/>
        <v>1</v>
      </c>
      <c r="I8" s="61">
        <f t="shared" si="0"/>
        <v>3</v>
      </c>
      <c r="J8" s="61">
        <f t="shared" si="0"/>
        <v>1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13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>
        <v>20</v>
      </c>
      <c r="I11" s="11">
        <v>22</v>
      </c>
      <c r="J11" s="11">
        <v>20</v>
      </c>
      <c r="K11" s="11"/>
      <c r="L11" s="11"/>
      <c r="M11" s="11"/>
      <c r="N11" s="11"/>
      <c r="P11" s="58">
        <f>SUM(C11:N11)</f>
        <v>165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11057</v>
      </c>
      <c r="D17" s="10">
        <f>D11*Params!$C$6*(1-Params!$C$3)-Params!$C$4</f>
        <v>10045</v>
      </c>
      <c r="E17" s="10">
        <f>E11*Params!$C$6*(1-Params!$C$3)-Params!$C$4</f>
        <v>10551</v>
      </c>
      <c r="F17" s="10">
        <f>F11*Params!$C$6*(1-Params!$C$3)-Params!$C$4</f>
        <v>10551</v>
      </c>
      <c r="G17" s="10">
        <f>G11*Params!$C$6*(1-Params!$C$3)-Params!$C$4</f>
        <v>9539</v>
      </c>
      <c r="H17" s="10">
        <f>H11*Params!$C$6*(1-Params!$C$3)-Params!$C$4</f>
        <v>10045</v>
      </c>
      <c r="I17" s="10">
        <f>I11*Params!$C$6*(1-Params!$C$3)-Params!$C$4</f>
        <v>11057</v>
      </c>
      <c r="J17" s="10">
        <f>J11*Params!$C$6*(1-Params!$C$3)-Params!$C$4</f>
        <v>10045</v>
      </c>
      <c r="K17" s="10"/>
      <c r="L17" s="10"/>
      <c r="M17" s="10"/>
      <c r="N17" s="10"/>
      <c r="O17" s="4"/>
      <c r="P17" s="41">
        <f>SUM(C17:N17)</f>
        <v>82890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11057</v>
      </c>
      <c r="D19" s="28">
        <f t="shared" si="1"/>
        <v>10045</v>
      </c>
      <c r="E19" s="28">
        <f t="shared" si="1"/>
        <v>10551</v>
      </c>
      <c r="F19" s="28">
        <f t="shared" si="1"/>
        <v>10551</v>
      </c>
      <c r="G19" s="28">
        <f t="shared" si="1"/>
        <v>9539</v>
      </c>
      <c r="H19" s="28">
        <f t="shared" si="1"/>
        <v>10045</v>
      </c>
      <c r="I19" s="28">
        <f t="shared" si="1"/>
        <v>11057</v>
      </c>
      <c r="J19" s="28">
        <f t="shared" si="1"/>
        <v>10045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82890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5794.33</v>
      </c>
      <c r="D22" s="10">
        <v>5794.33</v>
      </c>
      <c r="E22" s="10">
        <v>5294.33</v>
      </c>
      <c r="F22" s="10">
        <v>3294.33</v>
      </c>
      <c r="G22" s="10">
        <v>5294.33</v>
      </c>
      <c r="H22" s="10">
        <v>5294.33</v>
      </c>
      <c r="I22" s="10">
        <v>5294.33</v>
      </c>
      <c r="J22" s="10">
        <v>5294.33</v>
      </c>
      <c r="K22" s="10"/>
      <c r="L22" s="10"/>
      <c r="M22" s="10"/>
      <c r="N22" s="10"/>
      <c r="O22" s="4"/>
      <c r="P22" s="43">
        <f>SUM(C22:N22)</f>
        <v>41354.640000000007</v>
      </c>
    </row>
    <row r="23" spans="2:16" x14ac:dyDescent="0.3">
      <c r="B23" s="9" t="s">
        <v>8</v>
      </c>
      <c r="C23" s="10">
        <f t="shared" ref="C23:H23" si="2">1194.41+2396.72</f>
        <v>3591.13</v>
      </c>
      <c r="D23" s="10">
        <f t="shared" si="2"/>
        <v>3591.13</v>
      </c>
      <c r="E23" s="10">
        <f t="shared" si="2"/>
        <v>3591.13</v>
      </c>
      <c r="F23" s="10">
        <f t="shared" si="2"/>
        <v>3591.13</v>
      </c>
      <c r="G23" s="10">
        <f t="shared" si="2"/>
        <v>3591.13</v>
      </c>
      <c r="H23" s="10">
        <f t="shared" si="2"/>
        <v>3591.13</v>
      </c>
      <c r="I23" s="10">
        <f>1194.41+2396.72</f>
        <v>3591.13</v>
      </c>
      <c r="J23" s="10">
        <f>1194.41+2396.72</f>
        <v>3591.13</v>
      </c>
      <c r="K23" s="10"/>
      <c r="L23" s="10"/>
      <c r="M23" s="10"/>
      <c r="N23" s="10"/>
      <c r="O23" s="4"/>
      <c r="P23" s="43">
        <f>SUM(C23:N23)</f>
        <v>28729.040000000005</v>
      </c>
    </row>
    <row r="24" spans="2:16" x14ac:dyDescent="0.3">
      <c r="B24" s="54" t="s">
        <v>38</v>
      </c>
      <c r="C24" s="55"/>
      <c r="D24" s="66">
        <v>3000</v>
      </c>
      <c r="E24" s="55"/>
      <c r="F24" s="66">
        <v>2000</v>
      </c>
      <c r="G24" s="55"/>
      <c r="H24" s="55"/>
      <c r="I24" s="55"/>
      <c r="J24" s="55"/>
      <c r="K24" s="55"/>
      <c r="L24" s="55"/>
      <c r="M24" s="55"/>
      <c r="N24" s="65"/>
      <c r="O24" s="4"/>
      <c r="P24" s="43">
        <f>SUM(C24:N24)</f>
        <v>5000</v>
      </c>
    </row>
    <row r="25" spans="2:16" x14ac:dyDescent="0.3">
      <c r="B25" s="9" t="s">
        <v>42</v>
      </c>
      <c r="C25" s="10"/>
      <c r="D25" s="10">
        <v>1232.5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3">
      <c r="B26" s="8" t="s">
        <v>3</v>
      </c>
      <c r="C26" s="44">
        <f>SUM(C22:C24)</f>
        <v>9385.4599999999991</v>
      </c>
      <c r="D26" s="44">
        <f t="shared" ref="D26:N26" si="3">SUM(D22:D25)</f>
        <v>13617.96</v>
      </c>
      <c r="E26" s="44">
        <f t="shared" si="3"/>
        <v>8885.4599999999991</v>
      </c>
      <c r="F26" s="44">
        <f t="shared" si="3"/>
        <v>8885.4599999999991</v>
      </c>
      <c r="G26" s="44">
        <f t="shared" si="3"/>
        <v>8885.4599999999991</v>
      </c>
      <c r="H26" s="44">
        <f t="shared" si="3"/>
        <v>8885.4599999999991</v>
      </c>
      <c r="I26" s="44">
        <f t="shared" si="3"/>
        <v>8885.4599999999991</v>
      </c>
      <c r="J26" s="44">
        <f t="shared" si="3"/>
        <v>8885.4599999999991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76316.179999999993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2" t="s">
        <v>39</v>
      </c>
      <c r="C28" s="63"/>
      <c r="D28" s="63"/>
      <c r="E28" s="63">
        <v>500</v>
      </c>
      <c r="F28" s="63">
        <v>2500</v>
      </c>
      <c r="G28" s="63">
        <v>500</v>
      </c>
      <c r="H28" s="63">
        <v>500</v>
      </c>
      <c r="I28" s="63">
        <v>500</v>
      </c>
      <c r="J28" s="63">
        <v>500</v>
      </c>
      <c r="K28" s="63"/>
      <c r="L28" s="63"/>
      <c r="M28" s="63"/>
      <c r="N28" s="63"/>
      <c r="P28" s="64">
        <f>SUM(C28:N28)</f>
        <v>5000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1671.5400000000009</v>
      </c>
      <c r="D30" s="47">
        <f t="shared" si="4"/>
        <v>-3572.9599999999991</v>
      </c>
      <c r="E30" s="47">
        <f t="shared" si="4"/>
        <v>1665.5400000000009</v>
      </c>
      <c r="F30" s="47">
        <f t="shared" si="4"/>
        <v>1665.5400000000009</v>
      </c>
      <c r="G30" s="47">
        <f t="shared" si="4"/>
        <v>653.54000000000087</v>
      </c>
      <c r="H30" s="47">
        <f t="shared" si="4"/>
        <v>1159.5400000000009</v>
      </c>
      <c r="I30" s="47">
        <f t="shared" si="4"/>
        <v>2171.5400000000009</v>
      </c>
      <c r="J30" s="47">
        <f t="shared" si="4"/>
        <v>1159.5400000000009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6573.820000000007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40</v>
      </c>
      <c r="C5" s="33">
        <v>450</v>
      </c>
    </row>
    <row r="6" spans="2:3" x14ac:dyDescent="0.3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'2024'!N30+'2025'!P30</f>
        <v>6772.4600000000064</v>
      </c>
    </row>
    <row r="4" spans="2:3" ht="16.95" customHeight="1" x14ac:dyDescent="0.3">
      <c r="B4" s="38" t="s">
        <v>37</v>
      </c>
      <c r="C4" s="40">
        <f>'2024'!N12+'2025'!P12</f>
        <v>0</v>
      </c>
    </row>
    <row r="5" spans="2:3" x14ac:dyDescent="0.3">
      <c r="B5" t="s">
        <v>44</v>
      </c>
      <c r="C5">
        <f>(2.08*8)+1.04-C4</f>
        <v>17.68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2025-09-08T09:41:56Z</dcterms:modified>
</cp:coreProperties>
</file>