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1 - HIGHSKILL\07 - PAIE\Production\2025\06\"/>
    </mc:Choice>
  </mc:AlternateContent>
  <bookViews>
    <workbookView xWindow="0" yWindow="0" windowWidth="25600" windowHeight="12130" activeTab="1"/>
  </bookViews>
  <sheets>
    <sheet name="Feuil1" sheetId="1" r:id="rId1"/>
    <sheet name="Feuil2" sheetId="2" r:id="rId2"/>
  </sheets>
  <calcPr calcId="162913"/>
</workbook>
</file>

<file path=xl/calcChain.xml><?xml version="1.0" encoding="utf-8"?>
<calcChain xmlns="http://schemas.openxmlformats.org/spreadsheetml/2006/main">
  <c r="H48" i="2" l="1"/>
  <c r="G48" i="2"/>
  <c r="F48" i="2"/>
  <c r="E48" i="2"/>
  <c r="B48" i="2"/>
  <c r="H41" i="2" l="1"/>
  <c r="H15" i="2"/>
  <c r="H43" i="2"/>
  <c r="H16" i="2"/>
  <c r="H17" i="2"/>
  <c r="H18" i="2"/>
  <c r="H39" i="2"/>
  <c r="H19" i="2"/>
  <c r="H52" i="2"/>
  <c r="H20" i="2"/>
  <c r="H38" i="2"/>
  <c r="H11" i="2"/>
  <c r="H5" i="2"/>
  <c r="H37" i="2"/>
  <c r="H3" i="2"/>
  <c r="H21" i="2"/>
  <c r="H22" i="2"/>
  <c r="H6" i="2"/>
  <c r="H23" i="2"/>
  <c r="H13" i="2"/>
  <c r="H4" i="2"/>
  <c r="H24" i="2"/>
  <c r="H25" i="2"/>
  <c r="H50" i="2"/>
  <c r="H26" i="2"/>
  <c r="H7" i="2"/>
  <c r="H12" i="2"/>
  <c r="H9" i="2"/>
  <c r="H2" i="2"/>
  <c r="H10" i="2"/>
  <c r="H27" i="2"/>
  <c r="H28" i="2"/>
  <c r="H29" i="2"/>
  <c r="H30" i="2"/>
  <c r="H31" i="2"/>
  <c r="H32" i="2"/>
  <c r="H8" i="2"/>
  <c r="H33" i="2"/>
  <c r="H34" i="2"/>
  <c r="H35" i="2"/>
  <c r="H36" i="2"/>
  <c r="H40" i="2"/>
  <c r="H42" i="2"/>
  <c r="H44" i="2"/>
  <c r="G41" i="2"/>
  <c r="G15" i="2"/>
  <c r="G43" i="2"/>
  <c r="G16" i="2"/>
  <c r="G17" i="2"/>
  <c r="G18" i="2"/>
  <c r="G39" i="2"/>
  <c r="G19" i="2"/>
  <c r="G52" i="2"/>
  <c r="G20" i="2"/>
  <c r="G38" i="2"/>
  <c r="G11" i="2"/>
  <c r="G5" i="2"/>
  <c r="G37" i="2"/>
  <c r="G3" i="2"/>
  <c r="G21" i="2"/>
  <c r="G22" i="2"/>
  <c r="G6" i="2"/>
  <c r="G23" i="2"/>
  <c r="G13" i="2"/>
  <c r="G4" i="2"/>
  <c r="G24" i="2"/>
  <c r="G25" i="2"/>
  <c r="G50" i="2"/>
  <c r="G26" i="2"/>
  <c r="G7" i="2"/>
  <c r="G12" i="2"/>
  <c r="G9" i="2"/>
  <c r="G2" i="2"/>
  <c r="G10" i="2"/>
  <c r="G27" i="2"/>
  <c r="G28" i="2"/>
  <c r="G29" i="2"/>
  <c r="G30" i="2"/>
  <c r="G31" i="2"/>
  <c r="G32" i="2"/>
  <c r="G8" i="2"/>
  <c r="G33" i="2"/>
  <c r="G34" i="2"/>
  <c r="G35" i="2"/>
  <c r="G36" i="2"/>
  <c r="G40" i="2"/>
  <c r="G42" i="2"/>
  <c r="G44" i="2"/>
  <c r="F41" i="2"/>
  <c r="F15" i="2"/>
  <c r="F43" i="2"/>
  <c r="F16" i="2"/>
  <c r="F17" i="2"/>
  <c r="F18" i="2"/>
  <c r="F39" i="2"/>
  <c r="F19" i="2"/>
  <c r="F52" i="2"/>
  <c r="F20" i="2"/>
  <c r="F38" i="2"/>
  <c r="F11" i="2"/>
  <c r="F5" i="2"/>
  <c r="F37" i="2"/>
  <c r="F3" i="2"/>
  <c r="F21" i="2"/>
  <c r="F22" i="2"/>
  <c r="F6" i="2"/>
  <c r="F23" i="2"/>
  <c r="F13" i="2"/>
  <c r="F4" i="2"/>
  <c r="F24" i="2"/>
  <c r="F25" i="2"/>
  <c r="F50" i="2"/>
  <c r="F26" i="2"/>
  <c r="F7" i="2"/>
  <c r="F12" i="2"/>
  <c r="F9" i="2"/>
  <c r="F2" i="2"/>
  <c r="F10" i="2"/>
  <c r="F27" i="2"/>
  <c r="F28" i="2"/>
  <c r="F29" i="2"/>
  <c r="F30" i="2"/>
  <c r="F31" i="2"/>
  <c r="F32" i="2"/>
  <c r="F8" i="2"/>
  <c r="F33" i="2"/>
  <c r="F34" i="2"/>
  <c r="F35" i="2"/>
  <c r="F36" i="2"/>
  <c r="F40" i="2"/>
  <c r="F42" i="2"/>
  <c r="F44" i="2"/>
  <c r="E41" i="2"/>
  <c r="E15" i="2"/>
  <c r="E43" i="2"/>
  <c r="E16" i="2"/>
  <c r="E17" i="2"/>
  <c r="E18" i="2"/>
  <c r="E39" i="2"/>
  <c r="E19" i="2"/>
  <c r="E52" i="2"/>
  <c r="E20" i="2"/>
  <c r="E38" i="2"/>
  <c r="E11" i="2"/>
  <c r="E5" i="2"/>
  <c r="E37" i="2"/>
  <c r="E3" i="2"/>
  <c r="E21" i="2"/>
  <c r="E22" i="2"/>
  <c r="E6" i="2"/>
  <c r="E23" i="2"/>
  <c r="E13" i="2"/>
  <c r="E4" i="2"/>
  <c r="E24" i="2"/>
  <c r="E25" i="2"/>
  <c r="E50" i="2"/>
  <c r="E26" i="2"/>
  <c r="E7" i="2"/>
  <c r="E12" i="2"/>
  <c r="E9" i="2"/>
  <c r="E2" i="2"/>
  <c r="E10" i="2"/>
  <c r="E27" i="2"/>
  <c r="E28" i="2"/>
  <c r="E29" i="2"/>
  <c r="E30" i="2"/>
  <c r="E31" i="2"/>
  <c r="E32" i="2"/>
  <c r="E8" i="2"/>
  <c r="E33" i="2"/>
  <c r="E34" i="2"/>
  <c r="E35" i="2"/>
  <c r="E36" i="2"/>
  <c r="E40" i="2"/>
  <c r="E42" i="2"/>
  <c r="E44" i="2"/>
  <c r="B41" i="2"/>
  <c r="B15" i="2"/>
  <c r="B43" i="2"/>
  <c r="B16" i="2"/>
  <c r="B17" i="2"/>
  <c r="B18" i="2"/>
  <c r="B39" i="2"/>
  <c r="B19" i="2"/>
  <c r="B52" i="2"/>
  <c r="B20" i="2"/>
  <c r="B38" i="2"/>
  <c r="B11" i="2"/>
  <c r="B5" i="2"/>
  <c r="B37" i="2"/>
  <c r="B3" i="2"/>
  <c r="B21" i="2"/>
  <c r="B22" i="2"/>
  <c r="B6" i="2"/>
  <c r="B23" i="2"/>
  <c r="B13" i="2"/>
  <c r="B4" i="2"/>
  <c r="B24" i="2"/>
  <c r="B25" i="2"/>
  <c r="B50" i="2"/>
  <c r="B26" i="2"/>
  <c r="B7" i="2"/>
  <c r="B12" i="2"/>
  <c r="B9" i="2"/>
  <c r="B2" i="2"/>
  <c r="B10" i="2"/>
  <c r="B27" i="2"/>
  <c r="B28" i="2"/>
  <c r="B29" i="2"/>
  <c r="B30" i="2"/>
  <c r="B31" i="2"/>
  <c r="B32" i="2"/>
  <c r="B8" i="2"/>
  <c r="B33" i="2"/>
  <c r="B34" i="2"/>
  <c r="B35" i="2"/>
  <c r="B36" i="2"/>
  <c r="B40" i="2"/>
  <c r="B42" i="2"/>
  <c r="B44" i="2"/>
  <c r="H14" i="2"/>
  <c r="G14" i="2"/>
  <c r="F14" i="2"/>
  <c r="E14" i="2"/>
  <c r="B14" i="2"/>
</calcChain>
</file>

<file path=xl/sharedStrings.xml><?xml version="1.0" encoding="utf-8"?>
<sst xmlns="http://schemas.openxmlformats.org/spreadsheetml/2006/main" count="342" uniqueCount="121">
  <si>
    <t>Coché</t>
  </si>
  <si>
    <t>Matricule</t>
  </si>
  <si>
    <t>Salarié</t>
  </si>
  <si>
    <t>Salaire
net à payer</t>
  </si>
  <si>
    <t>% Var.</t>
  </si>
  <si>
    <t>Salaire
brut</t>
  </si>
  <si>
    <t>Heures
normales</t>
  </si>
  <si>
    <t>Heures
suppl.</t>
  </si>
  <si>
    <t>Acompte
retenu</t>
  </si>
  <si>
    <t>% Charges
salariales</t>
  </si>
  <si>
    <t>% Charges
patronales</t>
  </si>
  <si>
    <t>% Charges</t>
  </si>
  <si>
    <t>Tranche
B</t>
  </si>
  <si>
    <t>Tranche
C</t>
  </si>
  <si>
    <t/>
  </si>
  <si>
    <t>00001</t>
  </si>
  <si>
    <t>OUAKRIM Boutaïna</t>
  </si>
  <si>
    <t>00002</t>
  </si>
  <si>
    <t>NEIFAR Rami</t>
  </si>
  <si>
    <t>00006</t>
  </si>
  <si>
    <t>BENAMOR Hazem</t>
  </si>
  <si>
    <t>00010</t>
  </si>
  <si>
    <t>FOUZAII Mohamed</t>
  </si>
  <si>
    <t>00014</t>
  </si>
  <si>
    <t>CHACHIL Jamal</t>
  </si>
  <si>
    <t>00017</t>
  </si>
  <si>
    <t>OTHMAN Emna</t>
  </si>
  <si>
    <t>00020</t>
  </si>
  <si>
    <t>BEN HELEL Mohamed Sadok</t>
  </si>
  <si>
    <t>00023</t>
  </si>
  <si>
    <t>SNOUSSI Wadii</t>
  </si>
  <si>
    <t>00028</t>
  </si>
  <si>
    <t>BIOKOU Sourou Mabayomidje JF</t>
  </si>
  <si>
    <t>00033</t>
  </si>
  <si>
    <t>AMRI Marwa</t>
  </si>
  <si>
    <t>00036</t>
  </si>
  <si>
    <t>TABOUBI Bechir</t>
  </si>
  <si>
    <t>00037</t>
  </si>
  <si>
    <t>RGUEI Ahmed</t>
  </si>
  <si>
    <t>00041</t>
  </si>
  <si>
    <t>AFFES Mohamed Ali</t>
  </si>
  <si>
    <t>00047</t>
  </si>
  <si>
    <t>MEKNI Mohamed Amine</t>
  </si>
  <si>
    <t>00051</t>
  </si>
  <si>
    <t>ZAFZEF Mourad</t>
  </si>
  <si>
    <t>00055</t>
  </si>
  <si>
    <t>HOUIDI Ramzi</t>
  </si>
  <si>
    <t>00058</t>
  </si>
  <si>
    <t>EL AOUAD Mostapha</t>
  </si>
  <si>
    <t>00060</t>
  </si>
  <si>
    <t>RIAHI Rafik</t>
  </si>
  <si>
    <t>00061</t>
  </si>
  <si>
    <t>KHEMISSI Hassen</t>
  </si>
  <si>
    <t>00062</t>
  </si>
  <si>
    <t>LEHLIB Ahmed</t>
  </si>
  <si>
    <t>00063</t>
  </si>
  <si>
    <t>JAZIRI Anis</t>
  </si>
  <si>
    <t>00064</t>
  </si>
  <si>
    <t>REZGUI Yosser</t>
  </si>
  <si>
    <t>00070</t>
  </si>
  <si>
    <t>BEN SASSI Dhia Eddine</t>
  </si>
  <si>
    <t>00076</t>
  </si>
  <si>
    <t>BENHZEZ Ali</t>
  </si>
  <si>
    <t>00079</t>
  </si>
  <si>
    <t>CHANNAOUI Hiba</t>
  </si>
  <si>
    <t>00080</t>
  </si>
  <si>
    <t>MOHAMED ICBAL Imran</t>
  </si>
  <si>
    <t>00081</t>
  </si>
  <si>
    <t>MOKNI Mohamed Seifeddine</t>
  </si>
  <si>
    <t>00082</t>
  </si>
  <si>
    <t>ZEMMOURI Imane époux(se) AMZIL</t>
  </si>
  <si>
    <t>00083</t>
  </si>
  <si>
    <t>AYEB Abir</t>
  </si>
  <si>
    <t>00086</t>
  </si>
  <si>
    <t>AYADI Iskandar</t>
  </si>
  <si>
    <t>00087</t>
  </si>
  <si>
    <t>BENALI Ep TABOUBI Rania</t>
  </si>
  <si>
    <t>00088</t>
  </si>
  <si>
    <t>ZAGHLOUL Yassine</t>
  </si>
  <si>
    <t>00091</t>
  </si>
  <si>
    <t>KHOUJA Mustapha</t>
  </si>
  <si>
    <t>00092</t>
  </si>
  <si>
    <t>BOUANANI Zied</t>
  </si>
  <si>
    <t>00094</t>
  </si>
  <si>
    <t>BELGHITH Amira</t>
  </si>
  <si>
    <t>00095</t>
  </si>
  <si>
    <t>HAMDI Hichem</t>
  </si>
  <si>
    <t>00096</t>
  </si>
  <si>
    <t>REJEB Achref</t>
  </si>
  <si>
    <t>00098</t>
  </si>
  <si>
    <t>GHANMI Nizar</t>
  </si>
  <si>
    <t>00099</t>
  </si>
  <si>
    <t>HAMIDOV Ali Chaipovitch</t>
  </si>
  <si>
    <t>00100</t>
  </si>
  <si>
    <t>AURANG Timur</t>
  </si>
  <si>
    <t>00101</t>
  </si>
  <si>
    <t>ABDELAZIZ Ramzi</t>
  </si>
  <si>
    <t>00102</t>
  </si>
  <si>
    <t>NEJI Fadoua</t>
  </si>
  <si>
    <t>00103</t>
  </si>
  <si>
    <t>HASNAOUI Mourad</t>
  </si>
  <si>
    <t>00104</t>
  </si>
  <si>
    <t>BARILLOT Anthony</t>
  </si>
  <si>
    <t>00105</t>
  </si>
  <si>
    <t>LAZREG Maroua née SLIMENE</t>
  </si>
  <si>
    <t>X</t>
  </si>
  <si>
    <t>acompte rembourser 100%</t>
  </si>
  <si>
    <t>7500 atteint</t>
  </si>
  <si>
    <t>00065</t>
  </si>
  <si>
    <t>OUERTANI Zied</t>
  </si>
  <si>
    <t>STC</t>
  </si>
  <si>
    <t>STC le 20/06/2025</t>
  </si>
  <si>
    <t>STC le 30/06/2025</t>
  </si>
  <si>
    <t>repas + heb (4-24 mois)</t>
  </si>
  <si>
    <t>demarrage mois (n-1)</t>
  </si>
  <si>
    <t>paternité</t>
  </si>
  <si>
    <t>indem CP formule avantage</t>
  </si>
  <si>
    <t>sans solde</t>
  </si>
  <si>
    <t>astreinte</t>
  </si>
  <si>
    <t>nouvelle simulation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</si>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</sst>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sz val="11"/>
      <color indexed="8"/>
      <name val="Calibri"/>
      <family val="2"/>
    </font>
    <font>
      <b/>
      <sz val="16"/>
      <color theme="1"/>
      <name val="Calibri"/>
      <family val="2"/>
      <scheme val="minor"/>
    </font>
    <font>
      <b/>
      <sz val="16"/>
      <color indexed="8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08080"/>
        <bgColor indexed="64"/>
      </patternFill>
    </fill>
    <fill>
      <patternFill patternType="solid">
        <fgColor rgb="FFFFFFE0"/>
        <bgColor indexed="64"/>
      </patternFill>
    </fill>
    <fill>
      <patternFill patternType="solid">
        <fgColor rgb="FFFFF5EE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18" fillId="33" borderId="10" xfId="0" quotePrefix="1" applyNumberFormat="1" applyFont="1" applyFill="1" applyBorder="1" applyAlignment="1" applyProtection="1">
      <alignment horizontal="center" vertical="center" wrapText="1"/>
    </xf>
    <xf numFmtId="0" fontId="19" fillId="34" borderId="0" xfId="0" applyNumberFormat="1" applyFont="1" applyFill="1" applyBorder="1" applyAlignment="1" applyProtection="1"/>
    <xf numFmtId="0" fontId="19" fillId="35" borderId="0" xfId="0" applyNumberFormat="1" applyFont="1" applyFill="1" applyBorder="1" applyAlignment="1" applyProtection="1"/>
    <xf numFmtId="4" fontId="19" fillId="37" borderId="0" xfId="0" applyNumberFormat="1" applyFont="1" applyFill="1" applyBorder="1" applyAlignment="1" applyProtection="1"/>
    <xf numFmtId="0" fontId="0" fillId="0" borderId="0" xfId="0"/>
    <xf numFmtId="0" fontId="19" fillId="34" borderId="0" xfId="0" applyNumberFormat="1" applyFont="1" applyFill="1" applyBorder="1" applyAlignment="1" applyProtection="1"/>
    <xf numFmtId="0" fontId="19" fillId="35" borderId="0" xfId="0" applyNumberFormat="1" applyFont="1" applyFill="1" applyBorder="1" applyAlignment="1" applyProtection="1"/>
    <xf numFmtId="0" fontId="19" fillId="38" borderId="0" xfId="0" applyNumberFormat="1" applyFont="1" applyFill="1" applyBorder="1" applyAlignment="1" applyProtection="1"/>
    <xf numFmtId="0" fontId="0" fillId="0" borderId="0" xfId="0"/>
    <xf numFmtId="0" fontId="19" fillId="34" borderId="0" xfId="0" applyNumberFormat="1" applyFont="1" applyFill="1" applyBorder="1" applyAlignment="1" applyProtection="1"/>
    <xf numFmtId="0" fontId="19" fillId="35" borderId="0" xfId="0" applyNumberFormat="1" applyFont="1" applyFill="1" applyBorder="1" applyAlignment="1" applyProtection="1"/>
    <xf numFmtId="4" fontId="19" fillId="36" borderId="0" xfId="0" applyNumberFormat="1" applyFont="1" applyFill="1" applyBorder="1" applyAlignment="1" applyProtection="1"/>
    <xf numFmtId="0" fontId="19" fillId="36" borderId="0" xfId="0" applyNumberFormat="1" applyFont="1" applyFill="1" applyBorder="1" applyAlignment="1" applyProtection="1"/>
    <xf numFmtId="0" fontId="0" fillId="0" borderId="0" xfId="0"/>
    <xf numFmtId="4" fontId="19" fillId="36" borderId="0" xfId="0" applyNumberFormat="1" applyFont="1" applyFill="1" applyBorder="1" applyAlignment="1" applyProtection="1"/>
    <xf numFmtId="0" fontId="19" fillId="36" borderId="0" xfId="0" applyNumberFormat="1" applyFont="1" applyFill="1" applyBorder="1" applyAlignment="1" applyProtection="1"/>
    <xf numFmtId="0" fontId="19" fillId="34" borderId="0" xfId="0" applyNumberFormat="1" applyFont="1" applyFill="1" applyBorder="1" applyAlignment="1" applyProtection="1"/>
    <xf numFmtId="0" fontId="19" fillId="35" borderId="0" xfId="0" applyNumberFormat="1" applyFont="1" applyFill="1" applyBorder="1" applyAlignment="1" applyProtection="1"/>
    <xf numFmtId="4" fontId="19" fillId="36" borderId="0" xfId="0" applyNumberFormat="1" applyFont="1" applyFill="1" applyBorder="1" applyAlignment="1" applyProtection="1"/>
    <xf numFmtId="44" fontId="20" fillId="0" borderId="0" xfId="42" applyFont="1"/>
    <xf numFmtId="0" fontId="19" fillId="34" borderId="0" xfId="0" applyNumberFormat="1" applyFont="1" applyFill="1" applyBorder="1" applyAlignment="1" applyProtection="1"/>
    <xf numFmtId="0" fontId="19" fillId="35" borderId="0" xfId="0" applyNumberFormat="1" applyFont="1" applyFill="1" applyBorder="1" applyAlignment="1" applyProtection="1"/>
    <xf numFmtId="4" fontId="19" fillId="36" borderId="0" xfId="0" applyNumberFormat="1" applyFont="1" applyFill="1" applyBorder="1" applyAlignment="1" applyProtection="1"/>
    <xf numFmtId="0" fontId="0" fillId="0" borderId="0" xfId="0"/>
    <xf numFmtId="4" fontId="19" fillId="36" borderId="0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>
      <alignment horizontal="right" vertical="center"/>
    </xf>
  </cellXfs>
  <cellStyles count="43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Monétaire" xfId="42" builtinId="4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7"/>
  <sheetViews>
    <sheetView workbookViewId="0">
      <selection activeCell="C7" sqref="C7"/>
    </sheetView>
  </sheetViews>
  <sheetFormatPr baseColWidth="10" defaultColWidth="10.90625" defaultRowHeight="15" customHeight="1" x14ac:dyDescent="0.35"/>
  <cols>
    <col min="1" max="1" width="7.6328125" bestFit="1" customWidth="1"/>
    <col min="2" max="2" width="10.36328125" bestFit="1" customWidth="1"/>
    <col min="3" max="3" width="33.08984375" bestFit="1" customWidth="1"/>
    <col min="4" max="4" width="12.54296875" bestFit="1" customWidth="1"/>
    <col min="5" max="5" width="9.6328125" bestFit="1" customWidth="1"/>
    <col min="6" max="6" width="10" bestFit="1" customWidth="1"/>
    <col min="7" max="7" width="9.6328125" bestFit="1" customWidth="1"/>
    <col min="8" max="8" width="7.6328125" bestFit="1" customWidth="1"/>
    <col min="9" max="9" width="10.1796875" bestFit="1" customWidth="1"/>
    <col min="10" max="10" width="9.6328125" bestFit="1" customWidth="1"/>
    <col min="11" max="11" width="8.36328125" bestFit="1" customWidth="1"/>
    <col min="12" max="12" width="9.6328125" bestFit="1" customWidth="1"/>
    <col min="13" max="13" width="11.26953125" bestFit="1" customWidth="1"/>
    <col min="14" max="14" width="11.08984375" bestFit="1" customWidth="1"/>
    <col min="15" max="15" width="9.6328125" bestFit="1" customWidth="1"/>
    <col min="16" max="16" width="11.6328125" bestFit="1" customWidth="1"/>
    <col min="17" max="17" width="9.6328125" bestFit="1" customWidth="1"/>
    <col min="18" max="18" width="11.08984375" bestFit="1" customWidth="1"/>
    <col min="19" max="19" width="9.6328125" bestFit="1" customWidth="1"/>
    <col min="20" max="20" width="10" bestFit="1" customWidth="1"/>
    <col min="21" max="21" width="9.453125" bestFit="1" customWidth="1"/>
  </cols>
  <sheetData>
    <row r="1" spans="1:21" ht="30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4</v>
      </c>
      <c r="H1" s="1" t="s">
        <v>0</v>
      </c>
      <c r="I1" s="1" t="s">
        <v>6</v>
      </c>
      <c r="J1" s="1" t="s">
        <v>4</v>
      </c>
      <c r="K1" s="1" t="s">
        <v>7</v>
      </c>
      <c r="L1" s="1" t="s">
        <v>4</v>
      </c>
      <c r="M1" s="1" t="s">
        <v>8</v>
      </c>
      <c r="N1" s="1" t="s">
        <v>9</v>
      </c>
      <c r="O1" s="1" t="s">
        <v>4</v>
      </c>
      <c r="P1" s="1" t="s">
        <v>10</v>
      </c>
      <c r="Q1" s="1" t="s">
        <v>4</v>
      </c>
      <c r="R1" s="1" t="s">
        <v>11</v>
      </c>
      <c r="S1" s="1" t="s">
        <v>4</v>
      </c>
      <c r="T1" s="1" t="s">
        <v>12</v>
      </c>
      <c r="U1" s="1" t="s">
        <v>13</v>
      </c>
    </row>
    <row r="2" spans="1:21" ht="15" customHeight="1" x14ac:dyDescent="0.35">
      <c r="A2" s="10" t="s">
        <v>105</v>
      </c>
      <c r="B2" s="11" t="s">
        <v>15</v>
      </c>
      <c r="C2" s="11" t="s">
        <v>16</v>
      </c>
      <c r="D2" s="12">
        <v>4722.88</v>
      </c>
      <c r="E2" s="12">
        <v>-0.25</v>
      </c>
      <c r="F2" s="12">
        <v>5749.95</v>
      </c>
      <c r="G2" s="12">
        <v>0</v>
      </c>
      <c r="H2" s="10" t="s">
        <v>105</v>
      </c>
      <c r="I2" s="15">
        <v>151.66999999999999</v>
      </c>
      <c r="J2" s="15">
        <v>0</v>
      </c>
      <c r="K2" s="15">
        <v>38</v>
      </c>
      <c r="L2" s="15">
        <v>0</v>
      </c>
      <c r="M2" s="15">
        <v>-500</v>
      </c>
      <c r="N2" s="15">
        <v>20.77</v>
      </c>
      <c r="O2" s="15">
        <v>0</v>
      </c>
      <c r="P2" s="15">
        <v>41.68</v>
      </c>
      <c r="Q2" s="15">
        <v>0</v>
      </c>
      <c r="R2" s="15">
        <v>62.45</v>
      </c>
      <c r="S2" s="15">
        <v>0</v>
      </c>
      <c r="T2" s="15">
        <v>1824.95</v>
      </c>
      <c r="U2" s="15">
        <v>0</v>
      </c>
    </row>
    <row r="3" spans="1:21" ht="15" customHeight="1" x14ac:dyDescent="0.35">
      <c r="A3" s="10" t="s">
        <v>105</v>
      </c>
      <c r="B3" s="11" t="s">
        <v>17</v>
      </c>
      <c r="C3" s="11" t="s">
        <v>18</v>
      </c>
      <c r="D3" s="12">
        <v>4373.62</v>
      </c>
      <c r="E3" s="12">
        <v>14.15</v>
      </c>
      <c r="F3" s="12">
        <v>4801.9399999999996</v>
      </c>
      <c r="G3" s="12">
        <v>14</v>
      </c>
      <c r="H3" s="10" t="s">
        <v>105</v>
      </c>
      <c r="I3" s="15">
        <v>151.66999999999999</v>
      </c>
      <c r="J3" s="15">
        <v>14.04</v>
      </c>
      <c r="K3" s="15">
        <v>7</v>
      </c>
      <c r="L3" s="15">
        <v>15.13</v>
      </c>
      <c r="M3" s="15">
        <v>0</v>
      </c>
      <c r="N3" s="15">
        <v>23.1</v>
      </c>
      <c r="O3" s="15">
        <v>-0.51</v>
      </c>
      <c r="P3" s="15">
        <v>42.7</v>
      </c>
      <c r="Q3" s="15">
        <v>-0.32</v>
      </c>
      <c r="R3" s="15">
        <v>65.8</v>
      </c>
      <c r="S3" s="15">
        <v>-0.39</v>
      </c>
      <c r="T3" s="15">
        <v>876.94</v>
      </c>
      <c r="U3" s="15">
        <v>0</v>
      </c>
    </row>
    <row r="4" spans="1:21" ht="15" customHeight="1" x14ac:dyDescent="0.35">
      <c r="A4" s="10" t="s">
        <v>105</v>
      </c>
      <c r="B4" s="11" t="s">
        <v>19</v>
      </c>
      <c r="C4" s="11" t="s">
        <v>20</v>
      </c>
      <c r="D4" s="12">
        <v>5569.46</v>
      </c>
      <c r="E4" s="12">
        <v>0</v>
      </c>
      <c r="F4" s="12">
        <v>6107.78</v>
      </c>
      <c r="G4" s="12">
        <v>0</v>
      </c>
      <c r="H4" s="10" t="s">
        <v>105</v>
      </c>
      <c r="I4" s="15">
        <v>151.66999999999999</v>
      </c>
      <c r="J4" s="15">
        <v>0</v>
      </c>
      <c r="K4" s="15">
        <v>12</v>
      </c>
      <c r="L4" s="15">
        <v>0</v>
      </c>
      <c r="M4" s="15">
        <v>0</v>
      </c>
      <c r="N4" s="15">
        <v>23.63</v>
      </c>
      <c r="O4" s="15">
        <v>0</v>
      </c>
      <c r="P4" s="15">
        <v>42.31</v>
      </c>
      <c r="Q4" s="15">
        <v>-0.18</v>
      </c>
      <c r="R4" s="15">
        <v>65.94</v>
      </c>
      <c r="S4" s="15">
        <v>-0.11</v>
      </c>
      <c r="T4" s="15">
        <v>2182.7800000000002</v>
      </c>
      <c r="U4" s="15">
        <v>0</v>
      </c>
    </row>
    <row r="5" spans="1:21" ht="15" customHeight="1" x14ac:dyDescent="0.35">
      <c r="A5" s="10" t="s">
        <v>105</v>
      </c>
      <c r="B5" s="11" t="s">
        <v>21</v>
      </c>
      <c r="C5" s="11" t="s">
        <v>22</v>
      </c>
      <c r="D5" s="12">
        <v>2183.9299999999998</v>
      </c>
      <c r="E5" s="13" t="s">
        <v>14</v>
      </c>
      <c r="F5" s="12">
        <v>2589.44</v>
      </c>
      <c r="G5" s="13" t="s">
        <v>14</v>
      </c>
      <c r="H5" s="10" t="s">
        <v>105</v>
      </c>
      <c r="I5" s="15">
        <v>77</v>
      </c>
      <c r="J5" s="16" t="s">
        <v>14</v>
      </c>
      <c r="K5" s="15">
        <v>19.36</v>
      </c>
      <c r="L5" s="16" t="s">
        <v>14</v>
      </c>
      <c r="M5" s="15">
        <v>0</v>
      </c>
      <c r="N5" s="15">
        <v>20.07</v>
      </c>
      <c r="O5" s="16" t="s">
        <v>14</v>
      </c>
      <c r="P5" s="15">
        <v>42.71</v>
      </c>
      <c r="Q5" s="16" t="s">
        <v>14</v>
      </c>
      <c r="R5" s="15">
        <v>62.78</v>
      </c>
      <c r="S5" s="16" t="s">
        <v>14</v>
      </c>
      <c r="T5" s="15">
        <v>626.94000000000005</v>
      </c>
      <c r="U5" s="15">
        <v>0</v>
      </c>
    </row>
    <row r="6" spans="1:21" ht="15" customHeight="1" x14ac:dyDescent="0.35">
      <c r="A6" s="10" t="s">
        <v>105</v>
      </c>
      <c r="B6" s="11" t="s">
        <v>23</v>
      </c>
      <c r="C6" s="11" t="s">
        <v>24</v>
      </c>
      <c r="D6" s="12">
        <v>6068.48</v>
      </c>
      <c r="E6" s="12">
        <v>0</v>
      </c>
      <c r="F6" s="12">
        <v>5944.41</v>
      </c>
      <c r="G6" s="12">
        <v>0</v>
      </c>
      <c r="H6" s="10" t="s">
        <v>105</v>
      </c>
      <c r="I6" s="15">
        <v>151.66999999999999</v>
      </c>
      <c r="J6" s="15">
        <v>0</v>
      </c>
      <c r="K6" s="15">
        <v>32</v>
      </c>
      <c r="L6" s="15">
        <v>0</v>
      </c>
      <c r="M6" s="15">
        <v>0</v>
      </c>
      <c r="N6" s="15">
        <v>21.1</v>
      </c>
      <c r="O6" s="15">
        <v>0</v>
      </c>
      <c r="P6" s="15">
        <v>41.86</v>
      </c>
      <c r="Q6" s="15">
        <v>-0.04</v>
      </c>
      <c r="R6" s="15">
        <v>62.97</v>
      </c>
      <c r="S6" s="15">
        <v>-0.03</v>
      </c>
      <c r="T6" s="15">
        <v>2019.41</v>
      </c>
      <c r="U6" s="15">
        <v>0</v>
      </c>
    </row>
    <row r="7" spans="1:21" ht="15" customHeight="1" x14ac:dyDescent="0.35">
      <c r="A7" s="10" t="s">
        <v>105</v>
      </c>
      <c r="B7" s="11" t="s">
        <v>25</v>
      </c>
      <c r="C7" s="11" t="s">
        <v>26</v>
      </c>
      <c r="D7" s="12">
        <v>4622.2299999999996</v>
      </c>
      <c r="E7" s="12">
        <v>0</v>
      </c>
      <c r="F7" s="12">
        <v>4506.26</v>
      </c>
      <c r="G7" s="12">
        <v>0</v>
      </c>
      <c r="H7" s="10" t="s">
        <v>105</v>
      </c>
      <c r="I7" s="15">
        <v>151.66999999999999</v>
      </c>
      <c r="J7" s="15">
        <v>0</v>
      </c>
      <c r="K7" s="15">
        <v>38</v>
      </c>
      <c r="L7" s="15">
        <v>0</v>
      </c>
      <c r="M7" s="15">
        <v>0</v>
      </c>
      <c r="N7" s="15">
        <v>21.16</v>
      </c>
      <c r="O7" s="15">
        <v>0</v>
      </c>
      <c r="P7" s="15">
        <v>35.75</v>
      </c>
      <c r="Q7" s="15">
        <v>-0.25</v>
      </c>
      <c r="R7" s="15">
        <v>56.91</v>
      </c>
      <c r="S7" s="15">
        <v>-0.15</v>
      </c>
      <c r="T7" s="15">
        <v>581.26</v>
      </c>
      <c r="U7" s="15">
        <v>0</v>
      </c>
    </row>
    <row r="8" spans="1:21" ht="15" customHeight="1" x14ac:dyDescent="0.35">
      <c r="A8" s="10" t="s">
        <v>105</v>
      </c>
      <c r="B8" s="11" t="s">
        <v>27</v>
      </c>
      <c r="C8" s="11" t="s">
        <v>28</v>
      </c>
      <c r="D8" s="12">
        <v>5979.17</v>
      </c>
      <c r="E8" s="12">
        <v>0</v>
      </c>
      <c r="F8" s="12">
        <v>6190.53</v>
      </c>
      <c r="G8" s="12">
        <v>0</v>
      </c>
      <c r="H8" s="10" t="s">
        <v>105</v>
      </c>
      <c r="I8" s="15">
        <v>151.66999999999999</v>
      </c>
      <c r="J8" s="15">
        <v>0</v>
      </c>
      <c r="K8" s="15">
        <v>38</v>
      </c>
      <c r="L8" s="15">
        <v>0</v>
      </c>
      <c r="M8" s="15">
        <v>0</v>
      </c>
      <c r="N8" s="15">
        <v>20.67</v>
      </c>
      <c r="O8" s="15">
        <v>0</v>
      </c>
      <c r="P8" s="15">
        <v>41.67</v>
      </c>
      <c r="Q8" s="15">
        <v>0</v>
      </c>
      <c r="R8" s="15">
        <v>62.34</v>
      </c>
      <c r="S8" s="15">
        <v>0</v>
      </c>
      <c r="T8" s="15">
        <v>2265.5300000000002</v>
      </c>
      <c r="U8" s="15">
        <v>0</v>
      </c>
    </row>
    <row r="9" spans="1:21" ht="15" customHeight="1" x14ac:dyDescent="0.35">
      <c r="A9" s="10" t="s">
        <v>105</v>
      </c>
      <c r="B9" s="11" t="s">
        <v>29</v>
      </c>
      <c r="C9" s="11" t="s">
        <v>30</v>
      </c>
      <c r="D9" s="12">
        <v>5340.03</v>
      </c>
      <c r="E9" s="12">
        <v>4.57</v>
      </c>
      <c r="F9" s="12">
        <v>5642.52</v>
      </c>
      <c r="G9" s="12">
        <v>4.6900000000000004</v>
      </c>
      <c r="H9" s="10" t="s">
        <v>105</v>
      </c>
      <c r="I9" s="15">
        <v>151.66999999999999</v>
      </c>
      <c r="J9" s="15">
        <v>0</v>
      </c>
      <c r="K9" s="15">
        <v>20</v>
      </c>
      <c r="L9" s="15">
        <v>0</v>
      </c>
      <c r="M9" s="15">
        <v>0</v>
      </c>
      <c r="N9" s="15">
        <v>21.97</v>
      </c>
      <c r="O9" s="15">
        <v>0</v>
      </c>
      <c r="P9" s="15">
        <v>42.24</v>
      </c>
      <c r="Q9" s="15">
        <v>-0.27</v>
      </c>
      <c r="R9" s="15">
        <v>64.209999999999994</v>
      </c>
      <c r="S9" s="15">
        <v>-0.18</v>
      </c>
      <c r="T9" s="15">
        <v>1717.52</v>
      </c>
      <c r="U9" s="15">
        <v>0</v>
      </c>
    </row>
    <row r="10" spans="1:21" ht="15" customHeight="1" x14ac:dyDescent="0.35">
      <c r="A10" s="10" t="s">
        <v>105</v>
      </c>
      <c r="B10" s="11" t="s">
        <v>31</v>
      </c>
      <c r="C10" s="11" t="s">
        <v>32</v>
      </c>
      <c r="D10" s="12">
        <v>4534.3500000000004</v>
      </c>
      <c r="E10" s="12">
        <v>0</v>
      </c>
      <c r="F10" s="12">
        <v>5187.4399999999996</v>
      </c>
      <c r="G10" s="12">
        <v>0</v>
      </c>
      <c r="H10" s="10" t="s">
        <v>105</v>
      </c>
      <c r="I10" s="15">
        <v>151.66999999999999</v>
      </c>
      <c r="J10" s="15">
        <v>0</v>
      </c>
      <c r="K10" s="15">
        <v>32</v>
      </c>
      <c r="L10" s="15">
        <v>0</v>
      </c>
      <c r="M10" s="15">
        <v>0</v>
      </c>
      <c r="N10" s="15">
        <v>21.31</v>
      </c>
      <c r="O10" s="15">
        <v>0</v>
      </c>
      <c r="P10" s="15">
        <v>42.14</v>
      </c>
      <c r="Q10" s="15">
        <v>0.61</v>
      </c>
      <c r="R10" s="15">
        <v>63.45</v>
      </c>
      <c r="S10" s="15">
        <v>0.41</v>
      </c>
      <c r="T10" s="15">
        <v>1262.44</v>
      </c>
      <c r="U10" s="15">
        <v>0</v>
      </c>
    </row>
    <row r="11" spans="1:21" ht="15" customHeight="1" x14ac:dyDescent="0.35">
      <c r="A11" s="10" t="s">
        <v>105</v>
      </c>
      <c r="B11" s="11" t="s">
        <v>35</v>
      </c>
      <c r="C11" s="11" t="s">
        <v>36</v>
      </c>
      <c r="D11" s="12">
        <v>4762.7700000000004</v>
      </c>
      <c r="E11" s="12">
        <v>0</v>
      </c>
      <c r="F11" s="12">
        <v>5610.7</v>
      </c>
      <c r="G11" s="12">
        <v>0</v>
      </c>
      <c r="H11" s="10" t="s">
        <v>105</v>
      </c>
      <c r="I11" s="15">
        <v>151.66999999999999</v>
      </c>
      <c r="J11" s="15">
        <v>0</v>
      </c>
      <c r="K11" s="15">
        <v>0</v>
      </c>
      <c r="L11" s="15">
        <v>0</v>
      </c>
      <c r="M11" s="15">
        <v>0</v>
      </c>
      <c r="N11" s="15">
        <v>23.42</v>
      </c>
      <c r="O11" s="15">
        <v>0</v>
      </c>
      <c r="P11" s="15">
        <v>42.71</v>
      </c>
      <c r="Q11" s="15">
        <v>0</v>
      </c>
      <c r="R11" s="15">
        <v>66.13</v>
      </c>
      <c r="S11" s="15">
        <v>0</v>
      </c>
      <c r="T11" s="15">
        <v>1685.7</v>
      </c>
      <c r="U11" s="15">
        <v>0</v>
      </c>
    </row>
    <row r="12" spans="1:21" ht="15" customHeight="1" x14ac:dyDescent="0.35">
      <c r="A12" s="10" t="s">
        <v>105</v>
      </c>
      <c r="B12" s="11" t="s">
        <v>37</v>
      </c>
      <c r="C12" s="11" t="s">
        <v>38</v>
      </c>
      <c r="D12" s="12">
        <v>5079.9799999999996</v>
      </c>
      <c r="E12" s="12">
        <v>4.0999999999999996</v>
      </c>
      <c r="F12" s="12">
        <v>5465.49</v>
      </c>
      <c r="G12" s="12">
        <v>0</v>
      </c>
      <c r="H12" s="10" t="s">
        <v>105</v>
      </c>
      <c r="I12" s="15">
        <v>151.66999999999999</v>
      </c>
      <c r="J12" s="15">
        <v>0</v>
      </c>
      <c r="K12" s="15">
        <v>38</v>
      </c>
      <c r="L12" s="15">
        <v>0</v>
      </c>
      <c r="M12" s="15">
        <v>0</v>
      </c>
      <c r="N12" s="15">
        <v>22.14</v>
      </c>
      <c r="O12" s="15">
        <v>0</v>
      </c>
      <c r="P12" s="15">
        <v>41.7</v>
      </c>
      <c r="Q12" s="15">
        <v>0</v>
      </c>
      <c r="R12" s="15">
        <v>63.84</v>
      </c>
      <c r="S12" s="15">
        <v>0</v>
      </c>
      <c r="T12" s="15">
        <v>1540.49</v>
      </c>
      <c r="U12" s="15">
        <v>0</v>
      </c>
    </row>
    <row r="13" spans="1:21" ht="15" customHeight="1" x14ac:dyDescent="0.35">
      <c r="A13" s="10" t="s">
        <v>105</v>
      </c>
      <c r="B13" s="11" t="s">
        <v>39</v>
      </c>
      <c r="C13" s="11" t="s">
        <v>40</v>
      </c>
      <c r="D13" s="12">
        <v>5484.52</v>
      </c>
      <c r="E13" s="12">
        <v>-3.17</v>
      </c>
      <c r="F13" s="12">
        <v>6546.44</v>
      </c>
      <c r="G13" s="12">
        <v>0</v>
      </c>
      <c r="H13" s="10" t="s">
        <v>105</v>
      </c>
      <c r="I13" s="15">
        <v>151.66999999999999</v>
      </c>
      <c r="J13" s="15">
        <v>0</v>
      </c>
      <c r="K13" s="15">
        <v>38</v>
      </c>
      <c r="L13" s="15">
        <v>0</v>
      </c>
      <c r="M13" s="15">
        <v>0</v>
      </c>
      <c r="N13" s="15">
        <v>20.6</v>
      </c>
      <c r="O13" s="15">
        <v>0</v>
      </c>
      <c r="P13" s="15">
        <v>41.65</v>
      </c>
      <c r="Q13" s="15">
        <v>0</v>
      </c>
      <c r="R13" s="15">
        <v>62.25</v>
      </c>
      <c r="S13" s="15">
        <v>0</v>
      </c>
      <c r="T13" s="15">
        <v>2621.44</v>
      </c>
      <c r="U13" s="15">
        <v>0</v>
      </c>
    </row>
    <row r="14" spans="1:21" ht="15" customHeight="1" x14ac:dyDescent="0.35">
      <c r="A14" s="10" t="s">
        <v>105</v>
      </c>
      <c r="B14" s="11" t="s">
        <v>43</v>
      </c>
      <c r="C14" s="11" t="s">
        <v>44</v>
      </c>
      <c r="D14" s="12">
        <v>6200.01</v>
      </c>
      <c r="E14" s="12">
        <v>3.07</v>
      </c>
      <c r="F14" s="12">
        <v>6740.28</v>
      </c>
      <c r="G14" s="12">
        <v>4.87</v>
      </c>
      <c r="H14" s="10" t="s">
        <v>105</v>
      </c>
      <c r="I14" s="15">
        <v>151.66999999999999</v>
      </c>
      <c r="J14" s="15">
        <v>0</v>
      </c>
      <c r="K14" s="15">
        <v>38</v>
      </c>
      <c r="L14" s="15">
        <v>0</v>
      </c>
      <c r="M14" s="15">
        <v>0</v>
      </c>
      <c r="N14" s="15">
        <v>20.69</v>
      </c>
      <c r="O14" s="15">
        <v>0.32</v>
      </c>
      <c r="P14" s="15">
        <v>41.84</v>
      </c>
      <c r="Q14" s="15">
        <v>0.15</v>
      </c>
      <c r="R14" s="15">
        <v>62.53</v>
      </c>
      <c r="S14" s="15">
        <v>0.21</v>
      </c>
      <c r="T14" s="15">
        <v>2815.28</v>
      </c>
      <c r="U14" s="15">
        <v>0</v>
      </c>
    </row>
    <row r="15" spans="1:21" ht="15" customHeight="1" x14ac:dyDescent="0.35">
      <c r="A15" s="10" t="s">
        <v>105</v>
      </c>
      <c r="B15" s="11" t="s">
        <v>45</v>
      </c>
      <c r="C15" s="11" t="s">
        <v>46</v>
      </c>
      <c r="D15" s="12">
        <v>3805.2</v>
      </c>
      <c r="E15" s="12">
        <v>-19.79</v>
      </c>
      <c r="F15" s="12">
        <v>4729.26</v>
      </c>
      <c r="G15" s="12">
        <v>-19.64</v>
      </c>
      <c r="H15" s="10" t="s">
        <v>105</v>
      </c>
      <c r="I15" s="15">
        <v>109.67</v>
      </c>
      <c r="J15" s="15">
        <v>-20.34</v>
      </c>
      <c r="K15" s="15">
        <v>19.5</v>
      </c>
      <c r="L15" s="15">
        <v>-20.41</v>
      </c>
      <c r="M15" s="15">
        <v>0</v>
      </c>
      <c r="N15" s="15">
        <v>19.54</v>
      </c>
      <c r="O15" s="15">
        <v>0.8</v>
      </c>
      <c r="P15" s="15">
        <v>42.21</v>
      </c>
      <c r="Q15" s="15">
        <v>0.51</v>
      </c>
      <c r="R15" s="15">
        <v>61.75</v>
      </c>
      <c r="S15" s="15">
        <v>0.6</v>
      </c>
      <c r="T15" s="15">
        <v>1981.76</v>
      </c>
      <c r="U15" s="15">
        <v>0</v>
      </c>
    </row>
    <row r="16" spans="1:21" ht="15" customHeight="1" x14ac:dyDescent="0.35">
      <c r="A16" s="10" t="s">
        <v>105</v>
      </c>
      <c r="B16" s="11" t="s">
        <v>47</v>
      </c>
      <c r="C16" s="11" t="s">
        <v>48</v>
      </c>
      <c r="D16" s="12">
        <v>4799.4399999999996</v>
      </c>
      <c r="E16" s="12">
        <v>0</v>
      </c>
      <c r="F16" s="12">
        <v>4798.84</v>
      </c>
      <c r="G16" s="12">
        <v>0</v>
      </c>
      <c r="H16" s="10" t="s">
        <v>105</v>
      </c>
      <c r="I16" s="15">
        <v>151.66999999999999</v>
      </c>
      <c r="J16" s="15">
        <v>0</v>
      </c>
      <c r="K16" s="15">
        <v>21</v>
      </c>
      <c r="L16" s="15">
        <v>0</v>
      </c>
      <c r="M16" s="15">
        <v>0</v>
      </c>
      <c r="N16" s="15">
        <v>22.1</v>
      </c>
      <c r="O16" s="15">
        <v>0</v>
      </c>
      <c r="P16" s="15">
        <v>42.32</v>
      </c>
      <c r="Q16" s="15">
        <v>7.0000000000000007E-2</v>
      </c>
      <c r="R16" s="15">
        <v>64.42</v>
      </c>
      <c r="S16" s="15">
        <v>0.05</v>
      </c>
      <c r="T16" s="15">
        <v>873.84</v>
      </c>
      <c r="U16" s="15">
        <v>0</v>
      </c>
    </row>
    <row r="17" spans="1:21" ht="15" customHeight="1" x14ac:dyDescent="0.35">
      <c r="A17" s="10" t="s">
        <v>105</v>
      </c>
      <c r="B17" s="11" t="s">
        <v>49</v>
      </c>
      <c r="C17" s="11" t="s">
        <v>50</v>
      </c>
      <c r="D17" s="12">
        <v>4867.01</v>
      </c>
      <c r="E17" s="12">
        <v>0</v>
      </c>
      <c r="F17" s="12">
        <v>5552.16</v>
      </c>
      <c r="G17" s="12">
        <v>0</v>
      </c>
      <c r="H17" s="10" t="s">
        <v>105</v>
      </c>
      <c r="I17" s="15">
        <v>151.66999999999999</v>
      </c>
      <c r="J17" s="15">
        <v>0</v>
      </c>
      <c r="K17" s="15">
        <v>37</v>
      </c>
      <c r="L17" s="15">
        <v>0</v>
      </c>
      <c r="M17" s="15">
        <v>0</v>
      </c>
      <c r="N17" s="15">
        <v>20.88</v>
      </c>
      <c r="O17" s="15">
        <v>0</v>
      </c>
      <c r="P17" s="15">
        <v>41.72</v>
      </c>
      <c r="Q17" s="15">
        <v>-0.22</v>
      </c>
      <c r="R17" s="15">
        <v>62.6</v>
      </c>
      <c r="S17" s="15">
        <v>-0.15</v>
      </c>
      <c r="T17" s="15">
        <v>1627.16</v>
      </c>
      <c r="U17" s="15">
        <v>0</v>
      </c>
    </row>
    <row r="18" spans="1:21" ht="15" customHeight="1" x14ac:dyDescent="0.35">
      <c r="A18" s="10" t="s">
        <v>105</v>
      </c>
      <c r="B18" s="11" t="s">
        <v>51</v>
      </c>
      <c r="C18" s="11" t="s">
        <v>52</v>
      </c>
      <c r="D18" s="12">
        <v>4501.22</v>
      </c>
      <c r="E18" s="12">
        <v>-11.55</v>
      </c>
      <c r="F18" s="12">
        <v>4781.8999999999996</v>
      </c>
      <c r="G18" s="12">
        <v>-10.16</v>
      </c>
      <c r="H18" s="10" t="s">
        <v>105</v>
      </c>
      <c r="I18" s="15">
        <v>151.66999999999999</v>
      </c>
      <c r="J18" s="15">
        <v>0</v>
      </c>
      <c r="K18" s="15">
        <v>22</v>
      </c>
      <c r="L18" s="15">
        <v>-42.11</v>
      </c>
      <c r="M18" s="15">
        <v>0</v>
      </c>
      <c r="N18" s="15">
        <v>22.05</v>
      </c>
      <c r="O18" s="15">
        <v>5.59</v>
      </c>
      <c r="P18" s="15">
        <v>42.25</v>
      </c>
      <c r="Q18" s="15">
        <v>1.2</v>
      </c>
      <c r="R18" s="15">
        <v>64.31</v>
      </c>
      <c r="S18" s="15">
        <v>2.66</v>
      </c>
      <c r="T18" s="15">
        <v>856.9</v>
      </c>
      <c r="U18" s="15">
        <v>0</v>
      </c>
    </row>
    <row r="19" spans="1:21" ht="15" customHeight="1" x14ac:dyDescent="0.35">
      <c r="A19" s="10" t="s">
        <v>105</v>
      </c>
      <c r="B19" s="11" t="s">
        <v>53</v>
      </c>
      <c r="C19" s="11" t="s">
        <v>54</v>
      </c>
      <c r="D19" s="12">
        <v>4490.8599999999997</v>
      </c>
      <c r="E19" s="12">
        <v>0</v>
      </c>
      <c r="F19" s="12">
        <v>5037.95</v>
      </c>
      <c r="G19" s="12">
        <v>0</v>
      </c>
      <c r="H19" s="10" t="s">
        <v>105</v>
      </c>
      <c r="I19" s="15">
        <v>151.66999999999999</v>
      </c>
      <c r="J19" s="15">
        <v>0</v>
      </c>
      <c r="K19" s="15">
        <v>25</v>
      </c>
      <c r="L19" s="15">
        <v>0</v>
      </c>
      <c r="M19" s="15">
        <v>0</v>
      </c>
      <c r="N19" s="15">
        <v>21.76</v>
      </c>
      <c r="O19" s="15">
        <v>0</v>
      </c>
      <c r="P19" s="15">
        <v>42.1</v>
      </c>
      <c r="Q19" s="15">
        <v>-0.32</v>
      </c>
      <c r="R19" s="15">
        <v>63.87</v>
      </c>
      <c r="S19" s="15">
        <v>-0.21</v>
      </c>
      <c r="T19" s="15">
        <v>1112.95</v>
      </c>
      <c r="U19" s="15">
        <v>0</v>
      </c>
    </row>
    <row r="20" spans="1:21" ht="15" customHeight="1" x14ac:dyDescent="0.35">
      <c r="A20" s="10" t="s">
        <v>105</v>
      </c>
      <c r="B20" s="11" t="s">
        <v>55</v>
      </c>
      <c r="C20" s="11" t="s">
        <v>56</v>
      </c>
      <c r="D20" s="12">
        <v>4902.0600000000004</v>
      </c>
      <c r="E20" s="12">
        <v>-0.47</v>
      </c>
      <c r="F20" s="12">
        <v>6245.73</v>
      </c>
      <c r="G20" s="12">
        <v>0</v>
      </c>
      <c r="H20" s="10" t="s">
        <v>105</v>
      </c>
      <c r="I20" s="15">
        <v>151.66999999999999</v>
      </c>
      <c r="J20" s="15">
        <v>0</v>
      </c>
      <c r="K20" s="15">
        <v>37</v>
      </c>
      <c r="L20" s="15">
        <v>0</v>
      </c>
      <c r="M20" s="15">
        <v>0</v>
      </c>
      <c r="N20" s="15">
        <v>18.79</v>
      </c>
      <c r="O20" s="15">
        <v>0</v>
      </c>
      <c r="P20" s="15">
        <v>41.89</v>
      </c>
      <c r="Q20" s="15">
        <v>0.28999999999999998</v>
      </c>
      <c r="R20" s="15">
        <v>60.68</v>
      </c>
      <c r="S20" s="15">
        <v>0.2</v>
      </c>
      <c r="T20" s="15">
        <v>2320.73</v>
      </c>
      <c r="U20" s="15">
        <v>0</v>
      </c>
    </row>
    <row r="21" spans="1:21" ht="15" customHeight="1" x14ac:dyDescent="0.35">
      <c r="A21" s="10" t="s">
        <v>105</v>
      </c>
      <c r="B21" s="11" t="s">
        <v>57</v>
      </c>
      <c r="C21" s="11" t="s">
        <v>58</v>
      </c>
      <c r="D21" s="12">
        <v>4361.3599999999997</v>
      </c>
      <c r="E21" s="12">
        <v>-15</v>
      </c>
      <c r="F21" s="12">
        <v>4606.68</v>
      </c>
      <c r="G21" s="12">
        <v>-14.91</v>
      </c>
      <c r="H21" s="10" t="s">
        <v>105</v>
      </c>
      <c r="I21" s="15">
        <v>121.43</v>
      </c>
      <c r="J21" s="15">
        <v>-14.74</v>
      </c>
      <c r="K21" s="15">
        <v>29.2</v>
      </c>
      <c r="L21" s="15">
        <v>-15.31</v>
      </c>
      <c r="M21" s="15">
        <v>0</v>
      </c>
      <c r="N21" s="15">
        <v>21.01</v>
      </c>
      <c r="O21" s="15">
        <v>0.83</v>
      </c>
      <c r="P21" s="15">
        <v>41.92</v>
      </c>
      <c r="Q21" s="15">
        <v>0.04</v>
      </c>
      <c r="R21" s="15">
        <v>62.93</v>
      </c>
      <c r="S21" s="15">
        <v>0.3</v>
      </c>
      <c r="T21" s="15">
        <v>1466.68</v>
      </c>
      <c r="U21" s="15">
        <v>0</v>
      </c>
    </row>
    <row r="22" spans="1:21" ht="15" customHeight="1" x14ac:dyDescent="0.35">
      <c r="A22" s="10" t="s">
        <v>105</v>
      </c>
      <c r="B22" s="11" t="s">
        <v>59</v>
      </c>
      <c r="C22" s="11" t="s">
        <v>60</v>
      </c>
      <c r="D22" s="12">
        <v>5393.92</v>
      </c>
      <c r="E22" s="12">
        <v>0</v>
      </c>
      <c r="F22" s="12">
        <v>5373.38</v>
      </c>
      <c r="G22" s="12">
        <v>0</v>
      </c>
      <c r="H22" s="10" t="s">
        <v>105</v>
      </c>
      <c r="I22" s="15">
        <v>151.66999999999999</v>
      </c>
      <c r="J22" s="15">
        <v>0</v>
      </c>
      <c r="K22" s="15">
        <v>20</v>
      </c>
      <c r="L22" s="15">
        <v>0</v>
      </c>
      <c r="M22" s="15">
        <v>0</v>
      </c>
      <c r="N22" s="15">
        <v>21.97</v>
      </c>
      <c r="O22" s="15">
        <v>0</v>
      </c>
      <c r="P22" s="15">
        <v>42.23</v>
      </c>
      <c r="Q22" s="15">
        <v>-0.24</v>
      </c>
      <c r="R22" s="15">
        <v>64.2</v>
      </c>
      <c r="S22" s="15">
        <v>-0.16</v>
      </c>
      <c r="T22" s="15">
        <v>1448.38</v>
      </c>
      <c r="U22" s="15">
        <v>0</v>
      </c>
    </row>
    <row r="23" spans="1:21" ht="15" customHeight="1" x14ac:dyDescent="0.35">
      <c r="A23" s="10" t="s">
        <v>105</v>
      </c>
      <c r="B23" s="11" t="s">
        <v>61</v>
      </c>
      <c r="C23" s="11" t="s">
        <v>62</v>
      </c>
      <c r="D23" s="12">
        <v>2880.01</v>
      </c>
      <c r="E23" s="12">
        <v>0</v>
      </c>
      <c r="F23" s="12">
        <v>3001.59</v>
      </c>
      <c r="G23" s="12">
        <v>0</v>
      </c>
      <c r="H23" s="10" t="s">
        <v>105</v>
      </c>
      <c r="I23" s="15">
        <v>151.66999999999999</v>
      </c>
      <c r="J23" s="15">
        <v>0</v>
      </c>
      <c r="K23" s="15">
        <v>16</v>
      </c>
      <c r="L23" s="15">
        <v>0</v>
      </c>
      <c r="M23" s="15">
        <v>0</v>
      </c>
      <c r="N23" s="15">
        <v>23.03</v>
      </c>
      <c r="O23" s="15">
        <v>0</v>
      </c>
      <c r="P23" s="15">
        <v>33.4</v>
      </c>
      <c r="Q23" s="15">
        <v>-0.33</v>
      </c>
      <c r="R23" s="15">
        <v>56.42</v>
      </c>
      <c r="S23" s="15">
        <v>-0.2</v>
      </c>
      <c r="T23" s="15">
        <v>0</v>
      </c>
      <c r="U23" s="15">
        <v>0</v>
      </c>
    </row>
    <row r="24" spans="1:21" ht="15" customHeight="1" x14ac:dyDescent="0.35">
      <c r="A24" s="10" t="s">
        <v>105</v>
      </c>
      <c r="B24" s="11" t="s">
        <v>65</v>
      </c>
      <c r="C24" s="11" t="s">
        <v>66</v>
      </c>
      <c r="D24" s="12">
        <v>3140.01</v>
      </c>
      <c r="E24" s="12">
        <v>0</v>
      </c>
      <c r="F24" s="12">
        <v>3316.28</v>
      </c>
      <c r="G24" s="12">
        <v>0</v>
      </c>
      <c r="H24" s="10" t="s">
        <v>105</v>
      </c>
      <c r="I24" s="15">
        <v>151.66999999999999</v>
      </c>
      <c r="J24" s="15">
        <v>0</v>
      </c>
      <c r="K24" s="15">
        <v>20</v>
      </c>
      <c r="L24" s="15">
        <v>0</v>
      </c>
      <c r="M24" s="15">
        <v>0</v>
      </c>
      <c r="N24" s="15">
        <v>22.63</v>
      </c>
      <c r="O24" s="15">
        <v>0</v>
      </c>
      <c r="P24" s="15">
        <v>36.46</v>
      </c>
      <c r="Q24" s="15">
        <v>0.23</v>
      </c>
      <c r="R24" s="15">
        <v>59.09</v>
      </c>
      <c r="S24" s="15">
        <v>0.14000000000000001</v>
      </c>
      <c r="T24" s="15">
        <v>0</v>
      </c>
      <c r="U24" s="15">
        <v>0</v>
      </c>
    </row>
    <row r="25" spans="1:21" ht="15" customHeight="1" x14ac:dyDescent="0.35">
      <c r="A25" s="10" t="s">
        <v>105</v>
      </c>
      <c r="B25" s="11" t="s">
        <v>69</v>
      </c>
      <c r="C25" s="11" t="s">
        <v>70</v>
      </c>
      <c r="D25" s="12">
        <v>6534.05</v>
      </c>
      <c r="E25" s="12">
        <v>-1.08</v>
      </c>
      <c r="F25" s="12">
        <v>5137.08</v>
      </c>
      <c r="G25" s="12">
        <v>-1.44</v>
      </c>
      <c r="H25" s="10" t="s">
        <v>105</v>
      </c>
      <c r="I25" s="15">
        <v>151.66999999999999</v>
      </c>
      <c r="J25" s="15">
        <v>0</v>
      </c>
      <c r="K25" s="15">
        <v>38</v>
      </c>
      <c r="L25" s="15">
        <v>0</v>
      </c>
      <c r="M25" s="15">
        <v>0</v>
      </c>
      <c r="N25" s="15">
        <v>21.26</v>
      </c>
      <c r="O25" s="15">
        <v>-0.05</v>
      </c>
      <c r="P25" s="15">
        <v>35.81</v>
      </c>
      <c r="Q25" s="15">
        <v>-0.82</v>
      </c>
      <c r="R25" s="15">
        <v>57.08</v>
      </c>
      <c r="S25" s="15">
        <v>-0.54</v>
      </c>
      <c r="T25" s="15">
        <v>1212.08</v>
      </c>
      <c r="U25" s="15">
        <v>0</v>
      </c>
    </row>
    <row r="26" spans="1:21" ht="15" customHeight="1" x14ac:dyDescent="0.35">
      <c r="A26" s="10" t="s">
        <v>105</v>
      </c>
      <c r="B26" s="11" t="s">
        <v>71</v>
      </c>
      <c r="C26" s="11" t="s">
        <v>72</v>
      </c>
      <c r="D26" s="12">
        <v>4320.6499999999996</v>
      </c>
      <c r="E26" s="12">
        <v>-4.3899999999999997</v>
      </c>
      <c r="F26" s="12">
        <v>4743.7700000000004</v>
      </c>
      <c r="G26" s="12">
        <v>-4.4400000000000004</v>
      </c>
      <c r="H26" s="10" t="s">
        <v>105</v>
      </c>
      <c r="I26" s="15">
        <v>144.66999999999999</v>
      </c>
      <c r="J26" s="15">
        <v>-4.62</v>
      </c>
      <c r="K26" s="15">
        <v>36.24</v>
      </c>
      <c r="L26" s="15">
        <v>-4.63</v>
      </c>
      <c r="M26" s="15">
        <v>0</v>
      </c>
      <c r="N26" s="15">
        <v>21.05</v>
      </c>
      <c r="O26" s="15">
        <v>0.24</v>
      </c>
      <c r="P26" s="15">
        <v>35.89</v>
      </c>
      <c r="Q26" s="15">
        <v>0.1</v>
      </c>
      <c r="R26" s="15">
        <v>56.94</v>
      </c>
      <c r="S26" s="15">
        <v>0.15</v>
      </c>
      <c r="T26" s="15">
        <v>949.6</v>
      </c>
      <c r="U26" s="15">
        <v>0</v>
      </c>
    </row>
    <row r="27" spans="1:21" ht="15" customHeight="1" x14ac:dyDescent="0.35">
      <c r="A27" s="10" t="s">
        <v>105</v>
      </c>
      <c r="B27" s="11" t="s">
        <v>73</v>
      </c>
      <c r="C27" s="11" t="s">
        <v>74</v>
      </c>
      <c r="D27" s="12">
        <v>3361.84</v>
      </c>
      <c r="E27" s="12">
        <v>-22.37</v>
      </c>
      <c r="F27" s="12">
        <v>4862.7700000000004</v>
      </c>
      <c r="G27" s="12">
        <v>-17.87</v>
      </c>
      <c r="H27" s="10" t="s">
        <v>105</v>
      </c>
      <c r="I27" s="15">
        <v>123.67</v>
      </c>
      <c r="J27" s="15">
        <v>-18.46</v>
      </c>
      <c r="K27" s="15">
        <v>30.96</v>
      </c>
      <c r="L27" s="15">
        <v>-18.53</v>
      </c>
      <c r="M27" s="15">
        <v>-1000</v>
      </c>
      <c r="N27" s="15">
        <v>20.93</v>
      </c>
      <c r="O27" s="15">
        <v>0.96</v>
      </c>
      <c r="P27" s="15">
        <v>41.89</v>
      </c>
      <c r="Q27" s="15">
        <v>0.47</v>
      </c>
      <c r="R27" s="15">
        <v>62.82</v>
      </c>
      <c r="S27" s="15">
        <v>0.63</v>
      </c>
      <c r="T27" s="15">
        <v>1461.1</v>
      </c>
      <c r="U27" s="15">
        <v>0</v>
      </c>
    </row>
    <row r="28" spans="1:21" ht="15" customHeight="1" x14ac:dyDescent="0.35">
      <c r="A28" s="10" t="s">
        <v>105</v>
      </c>
      <c r="B28" s="11" t="s">
        <v>77</v>
      </c>
      <c r="C28" s="11" t="s">
        <v>78</v>
      </c>
      <c r="D28" s="12">
        <v>4225.57</v>
      </c>
      <c r="E28" s="12">
        <v>0</v>
      </c>
      <c r="F28" s="12">
        <v>4593.58</v>
      </c>
      <c r="G28" s="12">
        <v>0</v>
      </c>
      <c r="H28" s="10" t="s">
        <v>105</v>
      </c>
      <c r="I28" s="15">
        <v>151.66999999999999</v>
      </c>
      <c r="J28" s="15">
        <v>0</v>
      </c>
      <c r="K28" s="15">
        <v>38</v>
      </c>
      <c r="L28" s="15">
        <v>0</v>
      </c>
      <c r="M28" s="15">
        <v>0</v>
      </c>
      <c r="N28" s="15">
        <v>21.13</v>
      </c>
      <c r="O28" s="15">
        <v>0</v>
      </c>
      <c r="P28" s="15">
        <v>35.74</v>
      </c>
      <c r="Q28" s="15">
        <v>0</v>
      </c>
      <c r="R28" s="15">
        <v>56.87</v>
      </c>
      <c r="S28" s="15">
        <v>0</v>
      </c>
      <c r="T28" s="15">
        <v>668.58</v>
      </c>
      <c r="U28" s="15">
        <v>0</v>
      </c>
    </row>
    <row r="29" spans="1:21" ht="15" customHeight="1" x14ac:dyDescent="0.35">
      <c r="A29" s="10" t="s">
        <v>105</v>
      </c>
      <c r="B29" s="11" t="s">
        <v>79</v>
      </c>
      <c r="C29" s="11" t="s">
        <v>80</v>
      </c>
      <c r="D29" s="12">
        <v>5399.61</v>
      </c>
      <c r="E29" s="12">
        <v>0</v>
      </c>
      <c r="F29" s="12">
        <v>5462.84</v>
      </c>
      <c r="G29" s="12">
        <v>0</v>
      </c>
      <c r="H29" s="10" t="s">
        <v>105</v>
      </c>
      <c r="I29" s="15">
        <v>151.66999999999999</v>
      </c>
      <c r="J29" s="15">
        <v>0</v>
      </c>
      <c r="K29" s="15">
        <v>38</v>
      </c>
      <c r="L29" s="15">
        <v>0</v>
      </c>
      <c r="M29" s="15">
        <v>0</v>
      </c>
      <c r="N29" s="15">
        <v>20.85</v>
      </c>
      <c r="O29" s="15">
        <v>0</v>
      </c>
      <c r="P29" s="15">
        <v>41.82</v>
      </c>
      <c r="Q29" s="15">
        <v>0.28999999999999998</v>
      </c>
      <c r="R29" s="15">
        <v>62.66</v>
      </c>
      <c r="S29" s="15">
        <v>0.19</v>
      </c>
      <c r="T29" s="15">
        <v>1537.84</v>
      </c>
      <c r="U29" s="15">
        <v>0</v>
      </c>
    </row>
    <row r="30" spans="1:21" ht="15" customHeight="1" x14ac:dyDescent="0.35">
      <c r="A30" s="10" t="s">
        <v>105</v>
      </c>
      <c r="B30" s="11" t="s">
        <v>81</v>
      </c>
      <c r="C30" s="11" t="s">
        <v>82</v>
      </c>
      <c r="D30" s="12">
        <v>5961.93</v>
      </c>
      <c r="E30" s="12">
        <v>0</v>
      </c>
      <c r="F30" s="12">
        <v>5554.13</v>
      </c>
      <c r="G30" s="12">
        <v>0</v>
      </c>
      <c r="H30" s="10" t="s">
        <v>105</v>
      </c>
      <c r="I30" s="15">
        <v>151.66999999999999</v>
      </c>
      <c r="J30" s="15">
        <v>0</v>
      </c>
      <c r="K30" s="15">
        <v>38</v>
      </c>
      <c r="L30" s="15">
        <v>0</v>
      </c>
      <c r="M30" s="15">
        <v>0</v>
      </c>
      <c r="N30" s="15">
        <v>20.82</v>
      </c>
      <c r="O30" s="15">
        <v>0</v>
      </c>
      <c r="P30" s="15">
        <v>41.79</v>
      </c>
      <c r="Q30" s="15">
        <v>0.23</v>
      </c>
      <c r="R30" s="15">
        <v>62.61</v>
      </c>
      <c r="S30" s="15">
        <v>0.15</v>
      </c>
      <c r="T30" s="15">
        <v>1629.13</v>
      </c>
      <c r="U30" s="15">
        <v>0</v>
      </c>
    </row>
    <row r="31" spans="1:21" ht="15" customHeight="1" x14ac:dyDescent="0.35">
      <c r="A31" s="10" t="s">
        <v>105</v>
      </c>
      <c r="B31" s="11" t="s">
        <v>83</v>
      </c>
      <c r="C31" s="11" t="s">
        <v>84</v>
      </c>
      <c r="D31" s="12">
        <v>4381.0600000000004</v>
      </c>
      <c r="E31" s="12">
        <v>0</v>
      </c>
      <c r="F31" s="12">
        <v>6249.83</v>
      </c>
      <c r="G31" s="12">
        <v>0</v>
      </c>
      <c r="H31" s="10" t="s">
        <v>105</v>
      </c>
      <c r="I31" s="15">
        <v>151.66999999999999</v>
      </c>
      <c r="J31" s="15">
        <v>0</v>
      </c>
      <c r="K31" s="15">
        <v>18</v>
      </c>
      <c r="L31" s="15">
        <v>0</v>
      </c>
      <c r="M31" s="15">
        <v>0</v>
      </c>
      <c r="N31" s="15">
        <v>19.96</v>
      </c>
      <c r="O31" s="15">
        <v>0</v>
      </c>
      <c r="P31" s="15">
        <v>42.28</v>
      </c>
      <c r="Q31" s="15">
        <v>0.19</v>
      </c>
      <c r="R31" s="15">
        <v>62.24</v>
      </c>
      <c r="S31" s="15">
        <v>0.13</v>
      </c>
      <c r="T31" s="15">
        <v>2324.83</v>
      </c>
      <c r="U31" s="15">
        <v>0</v>
      </c>
    </row>
    <row r="32" spans="1:21" ht="15" customHeight="1" x14ac:dyDescent="0.35">
      <c r="A32" s="10" t="s">
        <v>105</v>
      </c>
      <c r="B32" s="11" t="s">
        <v>85</v>
      </c>
      <c r="C32" s="11" t="s">
        <v>86</v>
      </c>
      <c r="D32" s="12">
        <v>6406.14</v>
      </c>
      <c r="E32" s="12">
        <v>0</v>
      </c>
      <c r="F32" s="12">
        <v>6707.85</v>
      </c>
      <c r="G32" s="12">
        <v>0</v>
      </c>
      <c r="H32" s="10" t="s">
        <v>105</v>
      </c>
      <c r="I32" s="15">
        <v>151.66999999999999</v>
      </c>
      <c r="J32" s="15">
        <v>0</v>
      </c>
      <c r="K32" s="15">
        <v>38</v>
      </c>
      <c r="L32" s="15">
        <v>0</v>
      </c>
      <c r="M32" s="15">
        <v>0</v>
      </c>
      <c r="N32" s="15">
        <v>20.57</v>
      </c>
      <c r="O32" s="15">
        <v>0</v>
      </c>
      <c r="P32" s="15">
        <v>41.67</v>
      </c>
      <c r="Q32" s="15">
        <v>0.05</v>
      </c>
      <c r="R32" s="15">
        <v>62.24</v>
      </c>
      <c r="S32" s="15">
        <v>0.03</v>
      </c>
      <c r="T32" s="15">
        <v>2782.85</v>
      </c>
      <c r="U32" s="15">
        <v>0</v>
      </c>
    </row>
    <row r="33" spans="1:21" ht="15" customHeight="1" x14ac:dyDescent="0.35">
      <c r="A33" s="10" t="s">
        <v>105</v>
      </c>
      <c r="B33" s="11" t="s">
        <v>87</v>
      </c>
      <c r="C33" s="11" t="s">
        <v>88</v>
      </c>
      <c r="D33" s="12">
        <v>5371.19</v>
      </c>
      <c r="E33" s="12">
        <v>0</v>
      </c>
      <c r="F33" s="12">
        <v>5944.44</v>
      </c>
      <c r="G33" s="12">
        <v>0</v>
      </c>
      <c r="H33" s="10" t="s">
        <v>105</v>
      </c>
      <c r="I33" s="15">
        <v>151.66999999999999</v>
      </c>
      <c r="J33" s="15">
        <v>0</v>
      </c>
      <c r="K33" s="15">
        <v>38</v>
      </c>
      <c r="L33" s="15">
        <v>0</v>
      </c>
      <c r="M33" s="15">
        <v>0</v>
      </c>
      <c r="N33" s="15">
        <v>20.72</v>
      </c>
      <c r="O33" s="15">
        <v>0</v>
      </c>
      <c r="P33" s="15">
        <v>41.76</v>
      </c>
      <c r="Q33" s="15">
        <v>0.21</v>
      </c>
      <c r="R33" s="15">
        <v>62.49</v>
      </c>
      <c r="S33" s="15">
        <v>0.14000000000000001</v>
      </c>
      <c r="T33" s="15">
        <v>2019.44</v>
      </c>
      <c r="U33" s="15">
        <v>0</v>
      </c>
    </row>
    <row r="34" spans="1:21" ht="15" customHeight="1" x14ac:dyDescent="0.35">
      <c r="A34" s="10" t="s">
        <v>105</v>
      </c>
      <c r="B34" s="11" t="s">
        <v>89</v>
      </c>
      <c r="C34" s="11" t="s">
        <v>90</v>
      </c>
      <c r="D34" s="12">
        <v>6095.91</v>
      </c>
      <c r="E34" s="12">
        <v>-5.49</v>
      </c>
      <c r="F34" s="12">
        <v>4284.1000000000004</v>
      </c>
      <c r="G34" s="12">
        <v>0</v>
      </c>
      <c r="H34" s="10" t="s">
        <v>105</v>
      </c>
      <c r="I34" s="15">
        <v>151.66999999999999</v>
      </c>
      <c r="J34" s="15">
        <v>0</v>
      </c>
      <c r="K34" s="15">
        <v>38</v>
      </c>
      <c r="L34" s="15">
        <v>0</v>
      </c>
      <c r="M34" s="15">
        <v>0</v>
      </c>
      <c r="N34" s="15">
        <v>21.58</v>
      </c>
      <c r="O34" s="15">
        <v>0</v>
      </c>
      <c r="P34" s="15">
        <v>35.770000000000003</v>
      </c>
      <c r="Q34" s="15">
        <v>-0.43</v>
      </c>
      <c r="R34" s="15">
        <v>57.34</v>
      </c>
      <c r="S34" s="15">
        <v>-0.27</v>
      </c>
      <c r="T34" s="15">
        <v>359.1</v>
      </c>
      <c r="U34" s="15">
        <v>0</v>
      </c>
    </row>
    <row r="35" spans="1:21" ht="15" customHeight="1" x14ac:dyDescent="0.35">
      <c r="A35" s="10" t="s">
        <v>105</v>
      </c>
      <c r="B35" s="11" t="s">
        <v>91</v>
      </c>
      <c r="C35" s="11" t="s">
        <v>92</v>
      </c>
      <c r="D35" s="12">
        <v>4831.22</v>
      </c>
      <c r="E35" s="12">
        <v>0</v>
      </c>
      <c r="F35" s="12">
        <v>5173.09</v>
      </c>
      <c r="G35" s="12">
        <v>0</v>
      </c>
      <c r="H35" s="10" t="s">
        <v>105</v>
      </c>
      <c r="I35" s="15">
        <v>151.66999999999999</v>
      </c>
      <c r="J35" s="15">
        <v>0</v>
      </c>
      <c r="K35" s="15">
        <v>38</v>
      </c>
      <c r="L35" s="15">
        <v>0</v>
      </c>
      <c r="M35" s="15">
        <v>0</v>
      </c>
      <c r="N35" s="15">
        <v>20.93</v>
      </c>
      <c r="O35" s="15">
        <v>0</v>
      </c>
      <c r="P35" s="15">
        <v>41.86</v>
      </c>
      <c r="Q35" s="15">
        <v>0.37</v>
      </c>
      <c r="R35" s="15">
        <v>62.79</v>
      </c>
      <c r="S35" s="15">
        <v>0.24</v>
      </c>
      <c r="T35" s="15">
        <v>1248.0899999999999</v>
      </c>
      <c r="U35" s="15">
        <v>0</v>
      </c>
    </row>
    <row r="36" spans="1:21" ht="15" customHeight="1" x14ac:dyDescent="0.35">
      <c r="A36" s="10" t="s">
        <v>105</v>
      </c>
      <c r="B36" s="11" t="s">
        <v>93</v>
      </c>
      <c r="C36" s="11" t="s">
        <v>94</v>
      </c>
      <c r="D36" s="12">
        <v>3370.25</v>
      </c>
      <c r="E36" s="12">
        <v>0</v>
      </c>
      <c r="F36" s="12">
        <v>3421.34</v>
      </c>
      <c r="G36" s="12">
        <v>0</v>
      </c>
      <c r="H36" s="10" t="s">
        <v>105</v>
      </c>
      <c r="I36" s="15">
        <v>151.66999999999999</v>
      </c>
      <c r="J36" s="15">
        <v>0</v>
      </c>
      <c r="K36" s="15">
        <v>38</v>
      </c>
      <c r="L36" s="15">
        <v>0</v>
      </c>
      <c r="M36" s="15">
        <v>0</v>
      </c>
      <c r="N36" s="15">
        <v>21.49</v>
      </c>
      <c r="O36" s="15">
        <v>0</v>
      </c>
      <c r="P36" s="15">
        <v>32.86</v>
      </c>
      <c r="Q36" s="15">
        <v>0.23</v>
      </c>
      <c r="R36" s="15">
        <v>54.36</v>
      </c>
      <c r="S36" s="15">
        <v>0.14000000000000001</v>
      </c>
      <c r="T36" s="15">
        <v>0</v>
      </c>
      <c r="U36" s="15">
        <v>0</v>
      </c>
    </row>
    <row r="37" spans="1:21" ht="15" customHeight="1" x14ac:dyDescent="0.35">
      <c r="A37" s="10" t="s">
        <v>105</v>
      </c>
      <c r="B37" s="11" t="s">
        <v>95</v>
      </c>
      <c r="C37" s="11" t="s">
        <v>96</v>
      </c>
      <c r="D37" s="12">
        <v>4923.04</v>
      </c>
      <c r="E37" s="12">
        <v>0</v>
      </c>
      <c r="F37" s="12">
        <v>4973.87</v>
      </c>
      <c r="G37" s="12">
        <v>0</v>
      </c>
      <c r="H37" s="10" t="s">
        <v>105</v>
      </c>
      <c r="I37" s="15">
        <v>151.66999999999999</v>
      </c>
      <c r="J37" s="15">
        <v>0</v>
      </c>
      <c r="K37" s="15">
        <v>38</v>
      </c>
      <c r="L37" s="15">
        <v>0</v>
      </c>
      <c r="M37" s="15">
        <v>0</v>
      </c>
      <c r="N37" s="15">
        <v>21.02</v>
      </c>
      <c r="O37" s="15">
        <v>0</v>
      </c>
      <c r="P37" s="15">
        <v>35.72</v>
      </c>
      <c r="Q37" s="15">
        <v>-7.0000000000000007E-2</v>
      </c>
      <c r="R37" s="15">
        <v>56.74</v>
      </c>
      <c r="S37" s="15">
        <v>-0.05</v>
      </c>
      <c r="T37" s="15">
        <v>1048.8699999999999</v>
      </c>
      <c r="U37" s="15">
        <v>0</v>
      </c>
    </row>
    <row r="38" spans="1:21" ht="15" customHeight="1" x14ac:dyDescent="0.35">
      <c r="A38" s="10" t="s">
        <v>105</v>
      </c>
      <c r="B38" s="11" t="s">
        <v>97</v>
      </c>
      <c r="C38" s="11" t="s">
        <v>98</v>
      </c>
      <c r="D38" s="12">
        <v>4288.03</v>
      </c>
      <c r="E38" s="12">
        <v>0</v>
      </c>
      <c r="F38" s="12">
        <v>4625.34</v>
      </c>
      <c r="G38" s="12">
        <v>0</v>
      </c>
      <c r="H38" s="10" t="s">
        <v>105</v>
      </c>
      <c r="I38" s="15">
        <v>151.66999999999999</v>
      </c>
      <c r="J38" s="15">
        <v>0</v>
      </c>
      <c r="K38" s="15">
        <v>38</v>
      </c>
      <c r="L38" s="15">
        <v>0</v>
      </c>
      <c r="M38" s="15">
        <v>0</v>
      </c>
      <c r="N38" s="15">
        <v>21.12</v>
      </c>
      <c r="O38" s="15">
        <v>0</v>
      </c>
      <c r="P38" s="15">
        <v>35.880000000000003</v>
      </c>
      <c r="Q38" s="15">
        <v>-0.24</v>
      </c>
      <c r="R38" s="15">
        <v>57</v>
      </c>
      <c r="S38" s="15">
        <v>-0.15</v>
      </c>
      <c r="T38" s="15">
        <v>700.34</v>
      </c>
      <c r="U38" s="15">
        <v>0</v>
      </c>
    </row>
    <row r="39" spans="1:21" ht="15" customHeight="1" x14ac:dyDescent="0.35">
      <c r="A39" s="10" t="s">
        <v>105</v>
      </c>
      <c r="B39" s="11" t="s">
        <v>99</v>
      </c>
      <c r="C39" s="11" t="s">
        <v>100</v>
      </c>
      <c r="D39" s="12">
        <v>4100.8900000000003</v>
      </c>
      <c r="E39" s="12">
        <v>7.95</v>
      </c>
      <c r="F39" s="12">
        <v>5522.66</v>
      </c>
      <c r="G39" s="12">
        <v>7.94</v>
      </c>
      <c r="H39" s="10" t="s">
        <v>105</v>
      </c>
      <c r="I39" s="15">
        <v>151.66999999999999</v>
      </c>
      <c r="J39" s="15">
        <v>8.34</v>
      </c>
      <c r="K39" s="15">
        <v>38</v>
      </c>
      <c r="L39" s="15">
        <v>7.95</v>
      </c>
      <c r="M39" s="15">
        <v>0</v>
      </c>
      <c r="N39" s="15">
        <v>18.899999999999999</v>
      </c>
      <c r="O39" s="15">
        <v>-0.13</v>
      </c>
      <c r="P39" s="15">
        <v>41.69</v>
      </c>
      <c r="Q39" s="15">
        <v>-0.14000000000000001</v>
      </c>
      <c r="R39" s="15">
        <v>60.6</v>
      </c>
      <c r="S39" s="15">
        <v>-0.14000000000000001</v>
      </c>
      <c r="T39" s="15">
        <v>1597.66</v>
      </c>
      <c r="U39" s="15">
        <v>0</v>
      </c>
    </row>
    <row r="40" spans="1:21" ht="15" customHeight="1" x14ac:dyDescent="0.35">
      <c r="A40" s="10" t="s">
        <v>105</v>
      </c>
      <c r="B40" s="11" t="s">
        <v>101</v>
      </c>
      <c r="C40" s="11" t="s">
        <v>102</v>
      </c>
      <c r="D40" s="12">
        <v>4692.25</v>
      </c>
      <c r="E40" s="12">
        <v>98.24</v>
      </c>
      <c r="F40" s="12">
        <v>5068.57</v>
      </c>
      <c r="G40" s="12">
        <v>116.26</v>
      </c>
      <c r="H40" s="10" t="s">
        <v>105</v>
      </c>
      <c r="I40" s="15">
        <v>151.66999999999999</v>
      </c>
      <c r="J40" s="15">
        <v>116.67</v>
      </c>
      <c r="K40" s="15">
        <v>38</v>
      </c>
      <c r="L40" s="15">
        <v>115.91</v>
      </c>
      <c r="M40" s="15">
        <v>0</v>
      </c>
      <c r="N40" s="15">
        <v>20.96</v>
      </c>
      <c r="O40" s="15">
        <v>-5.64</v>
      </c>
      <c r="P40" s="15">
        <v>41.72</v>
      </c>
      <c r="Q40" s="15">
        <v>-2.75</v>
      </c>
      <c r="R40" s="15">
        <v>62.68</v>
      </c>
      <c r="S40" s="15">
        <v>-3.74</v>
      </c>
      <c r="T40" s="15">
        <v>1143.57</v>
      </c>
      <c r="U40" s="15">
        <v>0</v>
      </c>
    </row>
    <row r="41" spans="1:21" ht="15" customHeight="1" x14ac:dyDescent="0.35">
      <c r="A41" s="10" t="s">
        <v>105</v>
      </c>
      <c r="B41" s="11" t="s">
        <v>103</v>
      </c>
      <c r="C41" s="11" t="s">
        <v>104</v>
      </c>
      <c r="D41" s="12">
        <v>5359.37</v>
      </c>
      <c r="E41" s="13" t="s">
        <v>14</v>
      </c>
      <c r="F41" s="12">
        <v>5068.8500000000004</v>
      </c>
      <c r="G41" s="13" t="s">
        <v>14</v>
      </c>
      <c r="H41" s="10" t="s">
        <v>105</v>
      </c>
      <c r="I41" s="15">
        <v>151.66999999999999</v>
      </c>
      <c r="J41" s="16" t="s">
        <v>14</v>
      </c>
      <c r="K41" s="15">
        <v>38</v>
      </c>
      <c r="L41" s="16" t="s">
        <v>14</v>
      </c>
      <c r="M41" s="15">
        <v>0</v>
      </c>
      <c r="N41" s="15">
        <v>20.95</v>
      </c>
      <c r="O41" s="16" t="s">
        <v>14</v>
      </c>
      <c r="P41" s="15">
        <v>35.700000000000003</v>
      </c>
      <c r="Q41" s="16" t="s">
        <v>14</v>
      </c>
      <c r="R41" s="15">
        <v>56.66</v>
      </c>
      <c r="S41" s="16" t="s">
        <v>14</v>
      </c>
      <c r="T41" s="15">
        <v>1274.68</v>
      </c>
      <c r="U41" s="15">
        <v>0</v>
      </c>
    </row>
    <row r="42" spans="1:21" ht="15" customHeight="1" x14ac:dyDescent="0.35">
      <c r="A42" s="10" t="s">
        <v>105</v>
      </c>
      <c r="B42" s="11" t="s">
        <v>33</v>
      </c>
      <c r="C42" s="11" t="s">
        <v>34</v>
      </c>
      <c r="D42" s="12">
        <v>-57.91</v>
      </c>
      <c r="E42" s="12">
        <v>-168.52</v>
      </c>
      <c r="F42" s="12">
        <v>0</v>
      </c>
      <c r="G42" s="12">
        <v>-100</v>
      </c>
      <c r="H42" s="2" t="s">
        <v>105</v>
      </c>
      <c r="I42" s="15">
        <v>0</v>
      </c>
      <c r="J42" s="15">
        <v>-100</v>
      </c>
      <c r="K42" s="15">
        <v>0</v>
      </c>
      <c r="L42" s="15">
        <v>-100</v>
      </c>
      <c r="M42" s="15">
        <v>0</v>
      </c>
      <c r="N42" s="15">
        <v>0</v>
      </c>
      <c r="O42" s="15">
        <v>-100</v>
      </c>
      <c r="P42" s="15">
        <v>0</v>
      </c>
      <c r="Q42" s="15">
        <v>-100</v>
      </c>
      <c r="R42" s="15">
        <v>0</v>
      </c>
      <c r="S42" s="15">
        <v>-100</v>
      </c>
      <c r="T42" s="15">
        <v>0</v>
      </c>
      <c r="U42" s="15">
        <v>0</v>
      </c>
    </row>
    <row r="43" spans="1:21" ht="15" customHeight="1" x14ac:dyDescent="0.35">
      <c r="A43" s="10" t="s">
        <v>105</v>
      </c>
      <c r="B43" s="11" t="s">
        <v>108</v>
      </c>
      <c r="C43" s="11" t="s">
        <v>109</v>
      </c>
      <c r="D43" s="12">
        <v>6325.74</v>
      </c>
      <c r="E43" s="12"/>
      <c r="F43" s="12">
        <v>2983.26</v>
      </c>
      <c r="G43" s="12"/>
      <c r="H43" s="2" t="s">
        <v>105</v>
      </c>
      <c r="I43" s="15"/>
      <c r="J43" s="16"/>
      <c r="K43" s="15"/>
      <c r="L43" s="16"/>
      <c r="M43" s="15"/>
      <c r="N43" s="15"/>
      <c r="O43" s="16"/>
      <c r="P43" s="15"/>
      <c r="Q43" s="16"/>
      <c r="R43" s="15"/>
      <c r="S43" s="16"/>
      <c r="T43" s="15"/>
      <c r="U43" s="15"/>
    </row>
    <row r="44" spans="1:21" ht="15" customHeight="1" x14ac:dyDescent="0.35">
      <c r="A44" s="17" t="s">
        <v>105</v>
      </c>
      <c r="B44" s="18" t="s">
        <v>75</v>
      </c>
      <c r="C44" s="18" t="s">
        <v>76</v>
      </c>
      <c r="D44" s="19">
        <v>4245.1000000000004</v>
      </c>
      <c r="E44" s="19">
        <v>-4.17</v>
      </c>
      <c r="F44" s="19">
        <v>4562.8900000000003</v>
      </c>
      <c r="G44" s="19">
        <v>-4.43</v>
      </c>
      <c r="H44" s="17" t="s">
        <v>105</v>
      </c>
      <c r="I44" s="19">
        <v>144.66999999999999</v>
      </c>
      <c r="J44" s="19">
        <v>-4.62</v>
      </c>
      <c r="K44" s="19">
        <v>13.35</v>
      </c>
      <c r="L44" s="19">
        <v>-4.6399999999999997</v>
      </c>
      <c r="M44" s="19">
        <v>0</v>
      </c>
      <c r="N44" s="19">
        <v>22.63</v>
      </c>
      <c r="O44" s="19">
        <v>0.23</v>
      </c>
      <c r="P44" s="19">
        <v>42.56</v>
      </c>
      <c r="Q44" s="19">
        <v>-0.48</v>
      </c>
      <c r="R44" s="19">
        <v>65.19</v>
      </c>
      <c r="S44" s="19">
        <v>-0.24</v>
      </c>
      <c r="T44" s="19">
        <v>768.72</v>
      </c>
      <c r="U44" s="19">
        <v>0</v>
      </c>
    </row>
    <row r="45" spans="1:21" ht="15" customHeight="1" x14ac:dyDescent="0.35">
      <c r="A45" s="21" t="s">
        <v>105</v>
      </c>
      <c r="B45" s="22" t="s">
        <v>41</v>
      </c>
      <c r="C45" s="22" t="s">
        <v>42</v>
      </c>
      <c r="D45" s="23">
        <v>4060.09</v>
      </c>
      <c r="E45" s="23">
        <v>-13.38</v>
      </c>
      <c r="F45" s="23">
        <v>4490.54</v>
      </c>
      <c r="G45" s="23">
        <v>-13.33</v>
      </c>
      <c r="H45" s="17" t="s">
        <v>105</v>
      </c>
      <c r="I45" s="25">
        <v>130.66999999999999</v>
      </c>
      <c r="J45" s="25">
        <v>-13.85</v>
      </c>
      <c r="K45" s="25">
        <v>27.56</v>
      </c>
      <c r="L45" s="25">
        <v>-13.88</v>
      </c>
      <c r="M45" s="25">
        <v>0</v>
      </c>
      <c r="N45" s="25">
        <v>21.41</v>
      </c>
      <c r="O45" s="25">
        <v>0.47</v>
      </c>
      <c r="P45" s="25">
        <v>42.08</v>
      </c>
      <c r="Q45" s="25">
        <v>0.47</v>
      </c>
      <c r="R45" s="25">
        <v>63.49</v>
      </c>
      <c r="S45" s="25">
        <v>0.47</v>
      </c>
      <c r="T45" s="25">
        <v>1219.71</v>
      </c>
      <c r="U45" s="25">
        <v>0</v>
      </c>
    </row>
    <row r="46" spans="1:21" ht="15" customHeight="1" x14ac:dyDescent="0.35">
      <c r="A46" s="21" t="s">
        <v>105</v>
      </c>
      <c r="B46" s="22" t="s">
        <v>67</v>
      </c>
      <c r="C46" s="22" t="s">
        <v>68</v>
      </c>
      <c r="D46" s="23">
        <v>4538.7</v>
      </c>
      <c r="E46" s="23">
        <v>-8.39</v>
      </c>
      <c r="F46" s="23">
        <v>4978.6099999999997</v>
      </c>
      <c r="G46" s="23">
        <v>-8.91</v>
      </c>
      <c r="H46" s="17" t="s">
        <v>105</v>
      </c>
      <c r="I46" s="25">
        <v>137.66999999999999</v>
      </c>
      <c r="J46" s="25">
        <v>-9.23</v>
      </c>
      <c r="K46" s="25">
        <v>34.479999999999997</v>
      </c>
      <c r="L46" s="25">
        <v>-9.26</v>
      </c>
      <c r="M46" s="25">
        <v>0</v>
      </c>
      <c r="N46" s="25">
        <v>20.94</v>
      </c>
      <c r="O46" s="25">
        <v>0.46</v>
      </c>
      <c r="P46" s="25">
        <v>41.96</v>
      </c>
      <c r="Q46" s="25">
        <v>0.64</v>
      </c>
      <c r="R46" s="25">
        <v>62.9</v>
      </c>
      <c r="S46" s="25">
        <v>0.57999999999999996</v>
      </c>
      <c r="T46" s="25">
        <v>1315.28</v>
      </c>
      <c r="U46" s="25">
        <v>0</v>
      </c>
    </row>
    <row r="47" spans="1:21" s="5" customFormat="1" ht="15" customHeight="1" x14ac:dyDescent="0.35">
      <c r="A47" s="21" t="s">
        <v>14</v>
      </c>
      <c r="B47" s="22" t="s">
        <v>63</v>
      </c>
      <c r="C47" s="22" t="s">
        <v>64</v>
      </c>
      <c r="D47" s="23">
        <v>7088.1</v>
      </c>
      <c r="E47" s="23">
        <v>42.14</v>
      </c>
      <c r="F47" s="23">
        <v>5832.93</v>
      </c>
      <c r="G47" s="23">
        <v>9.35</v>
      </c>
      <c r="H47" s="17" t="s">
        <v>14</v>
      </c>
      <c r="I47" s="25">
        <v>151.66999999999999</v>
      </c>
      <c r="J47" s="25">
        <v>0</v>
      </c>
      <c r="K47" s="25">
        <v>15</v>
      </c>
      <c r="L47" s="25">
        <v>0</v>
      </c>
      <c r="M47" s="25">
        <v>0</v>
      </c>
      <c r="N47" s="25">
        <v>22.29</v>
      </c>
      <c r="O47" s="25">
        <v>-0.14000000000000001</v>
      </c>
      <c r="P47" s="25">
        <v>42.45</v>
      </c>
      <c r="Q47" s="25">
        <v>-0.04</v>
      </c>
      <c r="R47" s="25">
        <v>64.739999999999995</v>
      </c>
      <c r="S47" s="25">
        <v>-7.0000000000000007E-2</v>
      </c>
      <c r="T47" s="25">
        <v>1907.93</v>
      </c>
      <c r="U47" s="25">
        <v>0</v>
      </c>
    </row>
  </sheetData>
  <sortState ref="A2:U47">
    <sortCondition descending="1" ref="A2"/>
  </sortState>
  <pageMargins left="0.78740157499999996" right="0.78740157499999996" top="0.984251969" bottom="0.984251969" header="0.4921259845" footer="0.49212598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abSelected="1" topLeftCell="A16" workbookViewId="0">
      <selection activeCell="D50" sqref="D50"/>
    </sheetView>
  </sheetViews>
  <sheetFormatPr baseColWidth="10" defaultRowHeight="14.5" x14ac:dyDescent="0.35"/>
  <cols>
    <col min="1" max="1" width="3.81640625" bestFit="1" customWidth="1"/>
    <col min="2" max="2" width="5.90625" bestFit="1" customWidth="1"/>
    <col min="3" max="3" width="8.81640625" bestFit="1" customWidth="1"/>
    <col min="4" max="4" width="30.81640625" bestFit="1" customWidth="1"/>
    <col min="5" max="5" width="18" bestFit="1" customWidth="1"/>
    <col min="6" max="6" width="6.90625" bestFit="1" customWidth="1"/>
    <col min="7" max="7" width="7.81640625" bestFit="1" customWidth="1"/>
    <col min="8" max="8" width="6.90625" bestFit="1" customWidth="1"/>
    <col min="9" max="9" width="23.90625" bestFit="1" customWidth="1"/>
  </cols>
  <sheetData>
    <row r="1" spans="2:9" ht="29" x14ac:dyDescent="0.3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4</v>
      </c>
    </row>
    <row r="2" spans="2:9" x14ac:dyDescent="0.35">
      <c r="B2" s="2" t="str">
        <f>IFERROR(VLOOKUP(C2,Feuil1!$B$2:$H$56,7,FALSE),"")</f>
        <v>X</v>
      </c>
      <c r="C2" s="3" t="s">
        <v>73</v>
      </c>
      <c r="D2" s="22" t="s">
        <v>74</v>
      </c>
      <c r="E2">
        <f>IFERROR(VLOOKUP(C2,Feuil1!$B$2:$H$56,3,FALSE),"")</f>
        <v>3361.84</v>
      </c>
      <c r="F2" s="4">
        <f>IFERROR(VLOOKUP(C2,Feuil1!$B$2:$H$56,4,FALSE),"")</f>
        <v>-22.37</v>
      </c>
      <c r="G2">
        <f>IFERROR(VLOOKUP(C2,Feuil1!$B$2:$H$56,5,FALSE),"")</f>
        <v>4862.7700000000004</v>
      </c>
      <c r="H2" s="4">
        <f>IFERROR(VLOOKUP(C2,Feuil1!$B$2:$H$56,6,FALSE),"")</f>
        <v>-17.87</v>
      </c>
      <c r="I2" s="14" t="s">
        <v>115</v>
      </c>
    </row>
    <row r="3" spans="2:9" x14ac:dyDescent="0.35">
      <c r="B3" s="2" t="str">
        <f>IFERROR(VLOOKUP(C3,Feuil1!$B$2:$H$56,7,FALSE),"")</f>
        <v>X</v>
      </c>
      <c r="C3" s="3" t="s">
        <v>45</v>
      </c>
      <c r="D3" s="22" t="s">
        <v>46</v>
      </c>
      <c r="E3">
        <f>IFERROR(VLOOKUP(C3,Feuil1!$B$2:$H$56,3,FALSE),"")</f>
        <v>3805.2</v>
      </c>
      <c r="F3" s="4">
        <f>IFERROR(VLOOKUP(C3,Feuil1!$B$2:$H$56,4,FALSE),"")</f>
        <v>-19.79</v>
      </c>
      <c r="G3">
        <f>IFERROR(VLOOKUP(C3,Feuil1!$B$2:$H$56,5,FALSE),"")</f>
        <v>4729.26</v>
      </c>
      <c r="H3" s="4">
        <f>IFERROR(VLOOKUP(C3,Feuil1!$B$2:$H$56,6,FALSE),"")</f>
        <v>-19.64</v>
      </c>
      <c r="I3" t="s">
        <v>115</v>
      </c>
    </row>
    <row r="4" spans="2:9" x14ac:dyDescent="0.35">
      <c r="B4" s="2" t="str">
        <f>IFERROR(VLOOKUP(C4,Feuil1!$B$2:$H$56,7,FALSE),"")</f>
        <v>X</v>
      </c>
      <c r="C4" s="3" t="s">
        <v>57</v>
      </c>
      <c r="D4" s="22" t="s">
        <v>58</v>
      </c>
      <c r="E4">
        <f>IFERROR(VLOOKUP(C4,Feuil1!$B$2:$H$56,3,FALSE),"")</f>
        <v>4361.3599999999997</v>
      </c>
      <c r="F4" s="4">
        <f>IFERROR(VLOOKUP(C4,Feuil1!$B$2:$H$56,4,FALSE),"")</f>
        <v>-15</v>
      </c>
      <c r="G4">
        <f>IFERROR(VLOOKUP(C4,Feuil1!$B$2:$H$56,5,FALSE),"")</f>
        <v>4606.68</v>
      </c>
      <c r="H4" s="4">
        <f>IFERROR(VLOOKUP(C4,Feuil1!$B$2:$H$56,6,FALSE),"")</f>
        <v>-14.91</v>
      </c>
      <c r="I4" t="s">
        <v>117</v>
      </c>
    </row>
    <row r="5" spans="2:9" x14ac:dyDescent="0.35">
      <c r="B5" s="2" t="str">
        <f>IFERROR(VLOOKUP(C5,Feuil1!$B$2:$H$56,7,FALSE),"")</f>
        <v>X</v>
      </c>
      <c r="C5" s="3" t="s">
        <v>41</v>
      </c>
      <c r="D5" s="22" t="s">
        <v>42</v>
      </c>
      <c r="E5">
        <f>IFERROR(VLOOKUP(C5,Feuil1!$B$2:$H$56,3,FALSE),"")</f>
        <v>4060.09</v>
      </c>
      <c r="F5" s="4">
        <f>IFERROR(VLOOKUP(C5,Feuil1!$B$2:$H$56,4,FALSE),"")</f>
        <v>-13.38</v>
      </c>
      <c r="G5">
        <f>IFERROR(VLOOKUP(C5,Feuil1!$B$2:$H$56,5,FALSE),"")</f>
        <v>4490.54</v>
      </c>
      <c r="H5" s="4">
        <f>IFERROR(VLOOKUP(C5,Feuil1!$B$2:$H$56,6,FALSE),"")</f>
        <v>-13.33</v>
      </c>
      <c r="I5" t="s">
        <v>117</v>
      </c>
    </row>
    <row r="6" spans="2:9" x14ac:dyDescent="0.35">
      <c r="B6" s="2" t="str">
        <f>IFERROR(VLOOKUP(C6,Feuil1!$B$2:$H$56,7,FALSE),"")</f>
        <v>X</v>
      </c>
      <c r="C6" s="3" t="s">
        <v>51</v>
      </c>
      <c r="D6" s="22" t="s">
        <v>52</v>
      </c>
      <c r="E6">
        <f>IFERROR(VLOOKUP(C6,Feuil1!$B$2:$H$56,3,FALSE),"")</f>
        <v>4501.22</v>
      </c>
      <c r="F6" s="4">
        <f>IFERROR(VLOOKUP(C6,Feuil1!$B$2:$H$56,4,FALSE),"")</f>
        <v>-11.55</v>
      </c>
      <c r="G6">
        <f>IFERROR(VLOOKUP(C6,Feuil1!$B$2:$H$56,5,FALSE),"")</f>
        <v>4781.8999999999996</v>
      </c>
      <c r="H6" s="4">
        <f>IFERROR(VLOOKUP(C6,Feuil1!$B$2:$H$56,6,FALSE),"")</f>
        <v>-10.16</v>
      </c>
      <c r="I6" t="s">
        <v>119</v>
      </c>
    </row>
    <row r="7" spans="2:9" x14ac:dyDescent="0.35">
      <c r="B7" s="2" t="str">
        <f>IFERROR(VLOOKUP(C7,Feuil1!$B$2:$H$56,7,FALSE),"")</f>
        <v>X</v>
      </c>
      <c r="C7" s="3" t="s">
        <v>67</v>
      </c>
      <c r="D7" s="22" t="s">
        <v>68</v>
      </c>
      <c r="E7">
        <f>IFERROR(VLOOKUP(C7,Feuil1!$B$2:$H$56,3,FALSE),"")</f>
        <v>4538.7</v>
      </c>
      <c r="F7" s="4">
        <f>IFERROR(VLOOKUP(C7,Feuil1!$B$2:$H$56,4,FALSE),"")</f>
        <v>-8.39</v>
      </c>
      <c r="G7">
        <f>IFERROR(VLOOKUP(C7,Feuil1!$B$2:$H$56,5,FALSE),"")</f>
        <v>4978.6099999999997</v>
      </c>
      <c r="H7" s="4">
        <f>IFERROR(VLOOKUP(C7,Feuil1!$B$2:$H$56,6,FALSE),"")</f>
        <v>-8.91</v>
      </c>
      <c r="I7" t="s">
        <v>117</v>
      </c>
    </row>
    <row r="8" spans="2:9" x14ac:dyDescent="0.35">
      <c r="B8" s="2" t="str">
        <f>IFERROR(VLOOKUP(C8,Feuil1!$B$2:$H$56,7,FALSE),"")</f>
        <v>X</v>
      </c>
      <c r="C8" s="3" t="s">
        <v>89</v>
      </c>
      <c r="D8" s="22" t="s">
        <v>90</v>
      </c>
      <c r="E8">
        <f>IFERROR(VLOOKUP(C8,Feuil1!$B$2:$H$56,3,FALSE),"")</f>
        <v>6095.91</v>
      </c>
      <c r="F8" s="4">
        <f>IFERROR(VLOOKUP(C8,Feuil1!$B$2:$H$56,4,FALSE),"")</f>
        <v>-5.49</v>
      </c>
      <c r="G8">
        <f>IFERROR(VLOOKUP(C8,Feuil1!$B$2:$H$56,5,FALSE),"")</f>
        <v>4284.1000000000004</v>
      </c>
      <c r="H8" s="4">
        <f>IFERROR(VLOOKUP(C8,Feuil1!$B$2:$H$56,6,FALSE),"")</f>
        <v>0</v>
      </c>
      <c r="I8" t="s">
        <v>113</v>
      </c>
    </row>
    <row r="9" spans="2:9" x14ac:dyDescent="0.35">
      <c r="B9" s="2" t="str">
        <f>IFERROR(VLOOKUP(C9,Feuil1!$B$2:$H$56,7,FALSE),"")</f>
        <v>X</v>
      </c>
      <c r="C9" s="3" t="s">
        <v>71</v>
      </c>
      <c r="D9" s="22" t="s">
        <v>72</v>
      </c>
      <c r="E9">
        <f>IFERROR(VLOOKUP(C9,Feuil1!$B$2:$H$56,3,FALSE),"")</f>
        <v>4320.6499999999996</v>
      </c>
      <c r="F9" s="4">
        <f>IFERROR(VLOOKUP(C9,Feuil1!$B$2:$H$56,4,FALSE),"")</f>
        <v>-4.3899999999999997</v>
      </c>
      <c r="G9">
        <f>IFERROR(VLOOKUP(C9,Feuil1!$B$2:$H$56,5,FALSE),"")</f>
        <v>4743.7700000000004</v>
      </c>
      <c r="H9" s="4">
        <f>IFERROR(VLOOKUP(C9,Feuil1!$B$2:$H$56,6,FALSE),"")</f>
        <v>-4.4400000000000004</v>
      </c>
      <c r="I9" t="s">
        <v>117</v>
      </c>
    </row>
    <row r="10" spans="2:9" x14ac:dyDescent="0.35">
      <c r="B10" s="2" t="str">
        <f>IFERROR(VLOOKUP(C10,Feuil1!$B$2:$H$56,7,FALSE),"")</f>
        <v>X</v>
      </c>
      <c r="C10" s="3" t="s">
        <v>75</v>
      </c>
      <c r="D10" s="22" t="s">
        <v>76</v>
      </c>
      <c r="E10">
        <f>IFERROR(VLOOKUP(C10,Feuil1!$B$2:$H$56,3,FALSE),"")</f>
        <v>4245.1000000000004</v>
      </c>
      <c r="F10" s="4">
        <f>IFERROR(VLOOKUP(C10,Feuil1!$B$2:$H$56,4,FALSE),"")</f>
        <v>-4.17</v>
      </c>
      <c r="G10">
        <f>IFERROR(VLOOKUP(C10,Feuil1!$B$2:$H$56,5,FALSE),"")</f>
        <v>4562.8900000000003</v>
      </c>
      <c r="H10" s="4">
        <f>IFERROR(VLOOKUP(C10,Feuil1!$B$2:$H$56,6,FALSE),"")</f>
        <v>-4.43</v>
      </c>
      <c r="I10" t="s">
        <v>117</v>
      </c>
    </row>
    <row r="11" spans="2:9" x14ac:dyDescent="0.35">
      <c r="B11" s="2" t="str">
        <f>IFERROR(VLOOKUP(C11,Feuil1!$B$2:$H$56,7,FALSE),"")</f>
        <v>X</v>
      </c>
      <c r="C11" s="3" t="s">
        <v>39</v>
      </c>
      <c r="D11" s="22" t="s">
        <v>40</v>
      </c>
      <c r="E11">
        <f>IFERROR(VLOOKUP(C11,Feuil1!$B$2:$H$56,3,FALSE),"")</f>
        <v>5484.52</v>
      </c>
      <c r="F11" s="4">
        <f>IFERROR(VLOOKUP(C11,Feuil1!$B$2:$H$56,4,FALSE),"")</f>
        <v>-3.17</v>
      </c>
      <c r="G11">
        <f>IFERROR(VLOOKUP(C11,Feuil1!$B$2:$H$56,5,FALSE),"")</f>
        <v>6546.44</v>
      </c>
      <c r="H11" s="4">
        <f>IFERROR(VLOOKUP(C11,Feuil1!$B$2:$H$56,6,FALSE),"")</f>
        <v>0</v>
      </c>
      <c r="I11" t="s">
        <v>107</v>
      </c>
    </row>
    <row r="12" spans="2:9" x14ac:dyDescent="0.35">
      <c r="B12" s="2" t="str">
        <f>IFERROR(VLOOKUP(C12,Feuil1!$B$2:$H$56,7,FALSE),"")</f>
        <v>X</v>
      </c>
      <c r="C12" s="3" t="s">
        <v>69</v>
      </c>
      <c r="D12" s="22" t="s">
        <v>70</v>
      </c>
      <c r="E12">
        <f>IFERROR(VLOOKUP(C12,Feuil1!$B$2:$H$56,3,FALSE),"")</f>
        <v>6534.05</v>
      </c>
      <c r="F12" s="4">
        <f>IFERROR(VLOOKUP(C12,Feuil1!$B$2:$H$56,4,FALSE),"")</f>
        <v>-1.08</v>
      </c>
      <c r="G12">
        <f>IFERROR(VLOOKUP(C12,Feuil1!$B$2:$H$56,5,FALSE),"")</f>
        <v>5137.08</v>
      </c>
      <c r="H12" s="4">
        <f>IFERROR(VLOOKUP(C12,Feuil1!$B$2:$H$56,6,FALSE),"")</f>
        <v>-1.44</v>
      </c>
      <c r="I12" t="s">
        <v>118</v>
      </c>
    </row>
    <row r="13" spans="2:9" x14ac:dyDescent="0.35">
      <c r="B13" s="2" t="str">
        <f>IFERROR(VLOOKUP(C13,Feuil1!$B$2:$H$56,7,FALSE),"")</f>
        <v>X</v>
      </c>
      <c r="C13" s="3" t="s">
        <v>55</v>
      </c>
      <c r="D13" s="22" t="s">
        <v>56</v>
      </c>
      <c r="E13">
        <f>IFERROR(VLOOKUP(C13,Feuil1!$B$2:$H$56,3,FALSE),"")</f>
        <v>4902.0600000000004</v>
      </c>
      <c r="F13" s="4">
        <f>IFERROR(VLOOKUP(C13,Feuil1!$B$2:$H$56,4,FALSE),"")</f>
        <v>-0.47</v>
      </c>
      <c r="G13">
        <f>IFERROR(VLOOKUP(C13,Feuil1!$B$2:$H$56,5,FALSE),"")</f>
        <v>6245.73</v>
      </c>
      <c r="H13" s="4">
        <f>IFERROR(VLOOKUP(C13,Feuil1!$B$2:$H$56,6,FALSE),"")</f>
        <v>0</v>
      </c>
      <c r="I13" t="s">
        <v>107</v>
      </c>
    </row>
    <row r="14" spans="2:9" x14ac:dyDescent="0.35">
      <c r="B14" s="2" t="str">
        <f>IFERROR(VLOOKUP(C14,Feuil1!$B$2:$H$56,7,FALSE),"")</f>
        <v>X</v>
      </c>
      <c r="C14" s="3" t="s">
        <v>15</v>
      </c>
      <c r="D14" s="22" t="s">
        <v>16</v>
      </c>
      <c r="E14">
        <f>IFERROR(VLOOKUP(C14,Feuil1!$B$2:$H$56,3,FALSE),"")</f>
        <v>4722.88</v>
      </c>
      <c r="F14" s="4">
        <f>IFERROR(VLOOKUP(C14,Feuil1!$B$2:$H$56,4,FALSE),"")</f>
        <v>-0.25</v>
      </c>
      <c r="G14">
        <f>IFERROR(VLOOKUP(C14,Feuil1!$B$2:$H$56,5,FALSE),"")</f>
        <v>5749.95</v>
      </c>
      <c r="H14" s="4">
        <f>IFERROR(VLOOKUP(C14,Feuil1!$B$2:$H$56,6,FALSE),"")</f>
        <v>0</v>
      </c>
      <c r="I14" t="s">
        <v>107</v>
      </c>
    </row>
    <row r="15" spans="2:9" x14ac:dyDescent="0.35">
      <c r="B15" s="2" t="str">
        <f>IFERROR(VLOOKUP(C15,Feuil1!$B$2:$H$56,7,FALSE),"")</f>
        <v>X</v>
      </c>
      <c r="C15" s="3" t="s">
        <v>19</v>
      </c>
      <c r="D15" s="22" t="s">
        <v>20</v>
      </c>
      <c r="E15">
        <f>IFERROR(VLOOKUP(C15,Feuil1!$B$2:$H$56,3,FALSE),"")</f>
        <v>5569.46</v>
      </c>
      <c r="F15" s="4">
        <f>IFERROR(VLOOKUP(C15,Feuil1!$B$2:$H$56,4,FALSE),"")</f>
        <v>0</v>
      </c>
      <c r="G15">
        <f>IFERROR(VLOOKUP(C15,Feuil1!$B$2:$H$56,5,FALSE),"")</f>
        <v>6107.78</v>
      </c>
      <c r="H15" s="4">
        <f>IFERROR(VLOOKUP(C15,Feuil1!$B$2:$H$56,6,FALSE),"")</f>
        <v>0</v>
      </c>
    </row>
    <row r="16" spans="2:9" x14ac:dyDescent="0.35">
      <c r="B16" s="2" t="str">
        <f>IFERROR(VLOOKUP(C16,Feuil1!$B$2:$H$56,7,FALSE),"")</f>
        <v>X</v>
      </c>
      <c r="C16" s="3" t="s">
        <v>23</v>
      </c>
      <c r="D16" s="22" t="s">
        <v>24</v>
      </c>
      <c r="E16">
        <f>IFERROR(VLOOKUP(C16,Feuil1!$B$2:$H$56,3,FALSE),"")</f>
        <v>6068.48</v>
      </c>
      <c r="F16" s="4">
        <f>IFERROR(VLOOKUP(C16,Feuil1!$B$2:$H$56,4,FALSE),"")</f>
        <v>0</v>
      </c>
      <c r="G16">
        <f>IFERROR(VLOOKUP(C16,Feuil1!$B$2:$H$56,5,FALSE),"")</f>
        <v>5944.41</v>
      </c>
      <c r="H16" s="4">
        <f>IFERROR(VLOOKUP(C16,Feuil1!$B$2:$H$56,6,FALSE),"")</f>
        <v>0</v>
      </c>
    </row>
    <row r="17" spans="2:8" x14ac:dyDescent="0.35">
      <c r="B17" s="2" t="str">
        <f>IFERROR(VLOOKUP(C17,Feuil1!$B$2:$H$56,7,FALSE),"")</f>
        <v>X</v>
      </c>
      <c r="C17" s="3" t="s">
        <v>25</v>
      </c>
      <c r="D17" s="22" t="s">
        <v>26</v>
      </c>
      <c r="E17">
        <f>IFERROR(VLOOKUP(C17,Feuil1!$B$2:$H$56,3,FALSE),"")</f>
        <v>4622.2299999999996</v>
      </c>
      <c r="F17" s="4">
        <f>IFERROR(VLOOKUP(C17,Feuil1!$B$2:$H$56,4,FALSE),"")</f>
        <v>0</v>
      </c>
      <c r="G17">
        <f>IFERROR(VLOOKUP(C17,Feuil1!$B$2:$H$56,5,FALSE),"")</f>
        <v>4506.26</v>
      </c>
      <c r="H17" s="4">
        <f>IFERROR(VLOOKUP(C17,Feuil1!$B$2:$H$56,6,FALSE),"")</f>
        <v>0</v>
      </c>
    </row>
    <row r="18" spans="2:8" x14ac:dyDescent="0.35">
      <c r="B18" s="2" t="str">
        <f>IFERROR(VLOOKUP(C18,Feuil1!$B$2:$H$56,7,FALSE),"")</f>
        <v>X</v>
      </c>
      <c r="C18" s="3" t="s">
        <v>27</v>
      </c>
      <c r="D18" s="22" t="s">
        <v>28</v>
      </c>
      <c r="E18">
        <f>IFERROR(VLOOKUP(C18,Feuil1!$B$2:$H$56,3,FALSE),"")</f>
        <v>5979.17</v>
      </c>
      <c r="F18" s="4">
        <f>IFERROR(VLOOKUP(C18,Feuil1!$B$2:$H$56,4,FALSE),"")</f>
        <v>0</v>
      </c>
      <c r="G18">
        <f>IFERROR(VLOOKUP(C18,Feuil1!$B$2:$H$56,5,FALSE),"")</f>
        <v>6190.53</v>
      </c>
      <c r="H18" s="4">
        <f>IFERROR(VLOOKUP(C18,Feuil1!$B$2:$H$56,6,FALSE),"")</f>
        <v>0</v>
      </c>
    </row>
    <row r="19" spans="2:8" x14ac:dyDescent="0.35">
      <c r="B19" s="2" t="str">
        <f>IFERROR(VLOOKUP(C19,Feuil1!$B$2:$H$56,7,FALSE),"")</f>
        <v>X</v>
      </c>
      <c r="C19" s="3" t="s">
        <v>31</v>
      </c>
      <c r="D19" s="22" t="s">
        <v>32</v>
      </c>
      <c r="E19">
        <f>IFERROR(VLOOKUP(C19,Feuil1!$B$2:$H$56,3,FALSE),"")</f>
        <v>4534.3500000000004</v>
      </c>
      <c r="F19" s="4">
        <f>IFERROR(VLOOKUP(C19,Feuil1!$B$2:$H$56,4,FALSE),"")</f>
        <v>0</v>
      </c>
      <c r="G19">
        <f>IFERROR(VLOOKUP(C19,Feuil1!$B$2:$H$56,5,FALSE),"")</f>
        <v>5187.4399999999996</v>
      </c>
      <c r="H19" s="4">
        <f>IFERROR(VLOOKUP(C19,Feuil1!$B$2:$H$56,6,FALSE),"")</f>
        <v>0</v>
      </c>
    </row>
    <row r="20" spans="2:8" x14ac:dyDescent="0.35">
      <c r="B20" s="2" t="str">
        <f>IFERROR(VLOOKUP(C20,Feuil1!$B$2:$H$56,7,FALSE),"")</f>
        <v>X</v>
      </c>
      <c r="C20" s="3" t="s">
        <v>35</v>
      </c>
      <c r="D20" s="22" t="s">
        <v>36</v>
      </c>
      <c r="E20">
        <f>IFERROR(VLOOKUP(C20,Feuil1!$B$2:$H$56,3,FALSE),"")</f>
        <v>4762.7700000000004</v>
      </c>
      <c r="F20" s="4">
        <f>IFERROR(VLOOKUP(C20,Feuil1!$B$2:$H$56,4,FALSE),"")</f>
        <v>0</v>
      </c>
      <c r="G20">
        <f>IFERROR(VLOOKUP(C20,Feuil1!$B$2:$H$56,5,FALSE),"")</f>
        <v>5610.7</v>
      </c>
      <c r="H20" s="4">
        <f>IFERROR(VLOOKUP(C20,Feuil1!$B$2:$H$56,6,FALSE),"")</f>
        <v>0</v>
      </c>
    </row>
    <row r="21" spans="2:8" x14ac:dyDescent="0.35">
      <c r="B21" s="2" t="str">
        <f>IFERROR(VLOOKUP(C21,Feuil1!$B$2:$H$56,7,FALSE),"")</f>
        <v>X</v>
      </c>
      <c r="C21" s="3" t="s">
        <v>47</v>
      </c>
      <c r="D21" s="22" t="s">
        <v>48</v>
      </c>
      <c r="E21">
        <f>IFERROR(VLOOKUP(C21,Feuil1!$B$2:$H$56,3,FALSE),"")</f>
        <v>4799.4399999999996</v>
      </c>
      <c r="F21" s="4">
        <f>IFERROR(VLOOKUP(C21,Feuil1!$B$2:$H$56,4,FALSE),"")</f>
        <v>0</v>
      </c>
      <c r="G21">
        <f>IFERROR(VLOOKUP(C21,Feuil1!$B$2:$H$56,5,FALSE),"")</f>
        <v>4798.84</v>
      </c>
      <c r="H21" s="4">
        <f>IFERROR(VLOOKUP(C21,Feuil1!$B$2:$H$56,6,FALSE),"")</f>
        <v>0</v>
      </c>
    </row>
    <row r="22" spans="2:8" x14ac:dyDescent="0.35">
      <c r="B22" s="2" t="str">
        <f>IFERROR(VLOOKUP(C22,Feuil1!$B$2:$H$56,7,FALSE),"")</f>
        <v>X</v>
      </c>
      <c r="C22" s="3" t="s">
        <v>49</v>
      </c>
      <c r="D22" s="22" t="s">
        <v>50</v>
      </c>
      <c r="E22">
        <f>IFERROR(VLOOKUP(C22,Feuil1!$B$2:$H$56,3,FALSE),"")</f>
        <v>4867.01</v>
      </c>
      <c r="F22" s="4">
        <f>IFERROR(VLOOKUP(C22,Feuil1!$B$2:$H$56,4,FALSE),"")</f>
        <v>0</v>
      </c>
      <c r="G22">
        <f>IFERROR(VLOOKUP(C22,Feuil1!$B$2:$H$56,5,FALSE),"")</f>
        <v>5552.16</v>
      </c>
      <c r="H22" s="4">
        <f>IFERROR(VLOOKUP(C22,Feuil1!$B$2:$H$56,6,FALSE),"")</f>
        <v>0</v>
      </c>
    </row>
    <row r="23" spans="2:8" x14ac:dyDescent="0.35">
      <c r="B23" s="2" t="str">
        <f>IFERROR(VLOOKUP(C23,Feuil1!$B$2:$H$56,7,FALSE),"")</f>
        <v>X</v>
      </c>
      <c r="C23" s="3" t="s">
        <v>53</v>
      </c>
      <c r="D23" s="22" t="s">
        <v>54</v>
      </c>
      <c r="E23">
        <f>IFERROR(VLOOKUP(C23,Feuil1!$B$2:$H$56,3,FALSE),"")</f>
        <v>4490.8599999999997</v>
      </c>
      <c r="F23" s="4">
        <f>IFERROR(VLOOKUP(C23,Feuil1!$B$2:$H$56,4,FALSE),"")</f>
        <v>0</v>
      </c>
      <c r="G23">
        <f>IFERROR(VLOOKUP(C23,Feuil1!$B$2:$H$56,5,FALSE),"")</f>
        <v>5037.95</v>
      </c>
      <c r="H23" s="4">
        <f>IFERROR(VLOOKUP(C23,Feuil1!$B$2:$H$56,6,FALSE),"")</f>
        <v>0</v>
      </c>
    </row>
    <row r="24" spans="2:8" x14ac:dyDescent="0.35">
      <c r="B24" s="2" t="str">
        <f>IFERROR(VLOOKUP(C24,Feuil1!$B$2:$H$56,7,FALSE),"")</f>
        <v>X</v>
      </c>
      <c r="C24" s="3" t="s">
        <v>59</v>
      </c>
      <c r="D24" s="22" t="s">
        <v>60</v>
      </c>
      <c r="E24">
        <f>IFERROR(VLOOKUP(C24,Feuil1!$B$2:$H$56,3,FALSE),"")</f>
        <v>5393.92</v>
      </c>
      <c r="F24" s="4">
        <f>IFERROR(VLOOKUP(C24,Feuil1!$B$2:$H$56,4,FALSE),"")</f>
        <v>0</v>
      </c>
      <c r="G24">
        <f>IFERROR(VLOOKUP(C24,Feuil1!$B$2:$H$56,5,FALSE),"")</f>
        <v>5373.38</v>
      </c>
      <c r="H24" s="4">
        <f>IFERROR(VLOOKUP(C24,Feuil1!$B$2:$H$56,6,FALSE),"")</f>
        <v>0</v>
      </c>
    </row>
    <row r="25" spans="2:8" x14ac:dyDescent="0.35">
      <c r="B25" s="2" t="str">
        <f>IFERROR(VLOOKUP(C25,Feuil1!$B$2:$H$56,7,FALSE),"")</f>
        <v>X</v>
      </c>
      <c r="C25" s="3" t="s">
        <v>61</v>
      </c>
      <c r="D25" s="22" t="s">
        <v>62</v>
      </c>
      <c r="E25">
        <f>IFERROR(VLOOKUP(C25,Feuil1!$B$2:$H$56,3,FALSE),"")</f>
        <v>2880.01</v>
      </c>
      <c r="F25" s="4">
        <f>IFERROR(VLOOKUP(C25,Feuil1!$B$2:$H$56,4,FALSE),"")</f>
        <v>0</v>
      </c>
      <c r="G25">
        <f>IFERROR(VLOOKUP(C25,Feuil1!$B$2:$H$56,5,FALSE),"")</f>
        <v>3001.59</v>
      </c>
      <c r="H25" s="4">
        <f>IFERROR(VLOOKUP(C25,Feuil1!$B$2:$H$56,6,FALSE),"")</f>
        <v>0</v>
      </c>
    </row>
    <row r="26" spans="2:8" x14ac:dyDescent="0.35">
      <c r="B26" s="2" t="str">
        <f>IFERROR(VLOOKUP(C26,Feuil1!$B$2:$H$56,7,FALSE),"")</f>
        <v>X</v>
      </c>
      <c r="C26" s="3" t="s">
        <v>65</v>
      </c>
      <c r="D26" s="22" t="s">
        <v>66</v>
      </c>
      <c r="E26">
        <f>IFERROR(VLOOKUP(C26,Feuil1!$B$2:$H$56,3,FALSE),"")</f>
        <v>3140.01</v>
      </c>
      <c r="F26" s="4">
        <f>IFERROR(VLOOKUP(C26,Feuil1!$B$2:$H$56,4,FALSE),"")</f>
        <v>0</v>
      </c>
      <c r="G26">
        <f>IFERROR(VLOOKUP(C26,Feuil1!$B$2:$H$56,5,FALSE),"")</f>
        <v>3316.28</v>
      </c>
      <c r="H26" s="4">
        <f>IFERROR(VLOOKUP(C26,Feuil1!$B$2:$H$56,6,FALSE),"")</f>
        <v>0</v>
      </c>
    </row>
    <row r="27" spans="2:8" x14ac:dyDescent="0.35">
      <c r="B27" s="2" t="str">
        <f>IFERROR(VLOOKUP(C27,Feuil1!$B$2:$H$56,7,FALSE),"")</f>
        <v>X</v>
      </c>
      <c r="C27" s="3" t="s">
        <v>77</v>
      </c>
      <c r="D27" s="22" t="s">
        <v>78</v>
      </c>
      <c r="E27">
        <f>IFERROR(VLOOKUP(C27,Feuil1!$B$2:$H$56,3,FALSE),"")</f>
        <v>4225.57</v>
      </c>
      <c r="F27" s="4">
        <f>IFERROR(VLOOKUP(C27,Feuil1!$B$2:$H$56,4,FALSE),"")</f>
        <v>0</v>
      </c>
      <c r="G27">
        <f>IFERROR(VLOOKUP(C27,Feuil1!$B$2:$H$56,5,FALSE),"")</f>
        <v>4593.58</v>
      </c>
      <c r="H27" s="4">
        <f>IFERROR(VLOOKUP(C27,Feuil1!$B$2:$H$56,6,FALSE),"")</f>
        <v>0</v>
      </c>
    </row>
    <row r="28" spans="2:8" x14ac:dyDescent="0.35">
      <c r="B28" s="2" t="str">
        <f>IFERROR(VLOOKUP(C28,Feuil1!$B$2:$H$56,7,FALSE),"")</f>
        <v>X</v>
      </c>
      <c r="C28" s="3" t="s">
        <v>79</v>
      </c>
      <c r="D28" s="22" t="s">
        <v>80</v>
      </c>
      <c r="E28">
        <f>IFERROR(VLOOKUP(C28,Feuil1!$B$2:$H$56,3,FALSE),"")</f>
        <v>5399.61</v>
      </c>
      <c r="F28" s="4">
        <f>IFERROR(VLOOKUP(C28,Feuil1!$B$2:$H$56,4,FALSE),"")</f>
        <v>0</v>
      </c>
      <c r="G28">
        <f>IFERROR(VLOOKUP(C28,Feuil1!$B$2:$H$56,5,FALSE),"")</f>
        <v>5462.84</v>
      </c>
      <c r="H28" s="4">
        <f>IFERROR(VLOOKUP(C28,Feuil1!$B$2:$H$56,6,FALSE),"")</f>
        <v>0</v>
      </c>
    </row>
    <row r="29" spans="2:8" x14ac:dyDescent="0.35">
      <c r="B29" s="2" t="str">
        <f>IFERROR(VLOOKUP(C29,Feuil1!$B$2:$H$56,7,FALSE),"")</f>
        <v>X</v>
      </c>
      <c r="C29" s="3" t="s">
        <v>81</v>
      </c>
      <c r="D29" s="22" t="s">
        <v>82</v>
      </c>
      <c r="E29">
        <f>IFERROR(VLOOKUP(C29,Feuil1!$B$2:$H$56,3,FALSE),"")</f>
        <v>5961.93</v>
      </c>
      <c r="F29" s="4">
        <f>IFERROR(VLOOKUP(C29,Feuil1!$B$2:$H$56,4,FALSE),"")</f>
        <v>0</v>
      </c>
      <c r="G29">
        <f>IFERROR(VLOOKUP(C29,Feuil1!$B$2:$H$56,5,FALSE),"")</f>
        <v>5554.13</v>
      </c>
      <c r="H29" s="4">
        <f>IFERROR(VLOOKUP(C29,Feuil1!$B$2:$H$56,6,FALSE),"")</f>
        <v>0</v>
      </c>
    </row>
    <row r="30" spans="2:8" x14ac:dyDescent="0.35">
      <c r="B30" s="2" t="str">
        <f>IFERROR(VLOOKUP(C30,Feuil1!$B$2:$H$56,7,FALSE),"")</f>
        <v>X</v>
      </c>
      <c r="C30" s="3" t="s">
        <v>83</v>
      </c>
      <c r="D30" s="22" t="s">
        <v>84</v>
      </c>
      <c r="E30">
        <f>IFERROR(VLOOKUP(C30,Feuil1!$B$2:$H$56,3,FALSE),"")</f>
        <v>4381.0600000000004</v>
      </c>
      <c r="F30" s="4">
        <f>IFERROR(VLOOKUP(C30,Feuil1!$B$2:$H$56,4,FALSE),"")</f>
        <v>0</v>
      </c>
      <c r="G30">
        <f>IFERROR(VLOOKUP(C30,Feuil1!$B$2:$H$56,5,FALSE),"")</f>
        <v>6249.83</v>
      </c>
      <c r="H30" s="4">
        <f>IFERROR(VLOOKUP(C30,Feuil1!$B$2:$H$56,6,FALSE),"")</f>
        <v>0</v>
      </c>
    </row>
    <row r="31" spans="2:8" x14ac:dyDescent="0.35">
      <c r="B31" s="2" t="str">
        <f>IFERROR(VLOOKUP(C31,Feuil1!$B$2:$H$56,7,FALSE),"")</f>
        <v>X</v>
      </c>
      <c r="C31" s="3" t="s">
        <v>85</v>
      </c>
      <c r="D31" s="22" t="s">
        <v>86</v>
      </c>
      <c r="E31">
        <f>IFERROR(VLOOKUP(C31,Feuil1!$B$2:$H$56,3,FALSE),"")</f>
        <v>6406.14</v>
      </c>
      <c r="F31" s="4">
        <f>IFERROR(VLOOKUP(C31,Feuil1!$B$2:$H$56,4,FALSE),"")</f>
        <v>0</v>
      </c>
      <c r="G31">
        <f>IFERROR(VLOOKUP(C31,Feuil1!$B$2:$H$56,5,FALSE),"")</f>
        <v>6707.85</v>
      </c>
      <c r="H31" s="4">
        <f>IFERROR(VLOOKUP(C31,Feuil1!$B$2:$H$56,6,FALSE),"")</f>
        <v>0</v>
      </c>
    </row>
    <row r="32" spans="2:8" s="9" customFormat="1" x14ac:dyDescent="0.35">
      <c r="B32" s="2" t="str">
        <f>IFERROR(VLOOKUP(C32,Feuil1!$B$2:$H$56,7,FALSE),"")</f>
        <v>X</v>
      </c>
      <c r="C32" s="3" t="s">
        <v>87</v>
      </c>
      <c r="D32" s="22" t="s">
        <v>88</v>
      </c>
      <c r="E32">
        <f>IFERROR(VLOOKUP(C32,Feuil1!$B$2:$H$56,3,FALSE),"")</f>
        <v>5371.19</v>
      </c>
      <c r="F32" s="4">
        <f>IFERROR(VLOOKUP(C32,Feuil1!$B$2:$H$56,4,FALSE),"")</f>
        <v>0</v>
      </c>
      <c r="G32">
        <f>IFERROR(VLOOKUP(C32,Feuil1!$B$2:$H$56,5,FALSE),"")</f>
        <v>5944.44</v>
      </c>
      <c r="H32" s="4">
        <f>IFERROR(VLOOKUP(C32,Feuil1!$B$2:$H$56,6,FALSE),"")</f>
        <v>0</v>
      </c>
    </row>
    <row r="33" spans="1:9" x14ac:dyDescent="0.35">
      <c r="B33" s="2" t="str">
        <f>IFERROR(VLOOKUP(C33,Feuil1!$B$2:$H$56,7,FALSE),"")</f>
        <v>X</v>
      </c>
      <c r="C33" s="3" t="s">
        <v>91</v>
      </c>
      <c r="D33" s="22" t="s">
        <v>92</v>
      </c>
      <c r="E33">
        <f>IFERROR(VLOOKUP(C33,Feuil1!$B$2:$H$56,3,FALSE),"")</f>
        <v>4831.22</v>
      </c>
      <c r="F33" s="4">
        <f>IFERROR(VLOOKUP(C33,Feuil1!$B$2:$H$56,4,FALSE),"")</f>
        <v>0</v>
      </c>
      <c r="G33">
        <f>IFERROR(VLOOKUP(C33,Feuil1!$B$2:$H$56,5,FALSE),"")</f>
        <v>5173.09</v>
      </c>
      <c r="H33" s="4">
        <f>IFERROR(VLOOKUP(C33,Feuil1!$B$2:$H$56,6,FALSE),"")</f>
        <v>0</v>
      </c>
    </row>
    <row r="34" spans="1:9" x14ac:dyDescent="0.35">
      <c r="B34" s="2" t="str">
        <f>IFERROR(VLOOKUP(C34,Feuil1!$B$2:$H$56,7,FALSE),"")</f>
        <v>X</v>
      </c>
      <c r="C34" s="3" t="s">
        <v>93</v>
      </c>
      <c r="D34" s="22" t="s">
        <v>94</v>
      </c>
      <c r="E34">
        <f>IFERROR(VLOOKUP(C34,Feuil1!$B$2:$H$56,3,FALSE),"")</f>
        <v>3370.25</v>
      </c>
      <c r="F34" s="4">
        <f>IFERROR(VLOOKUP(C34,Feuil1!$B$2:$H$56,4,FALSE),"")</f>
        <v>0</v>
      </c>
      <c r="G34">
        <f>IFERROR(VLOOKUP(C34,Feuil1!$B$2:$H$56,5,FALSE),"")</f>
        <v>3421.34</v>
      </c>
      <c r="H34" s="4">
        <f>IFERROR(VLOOKUP(C34,Feuil1!$B$2:$H$56,6,FALSE),"")</f>
        <v>0</v>
      </c>
      <c r="I34" s="5"/>
    </row>
    <row r="35" spans="1:9" x14ac:dyDescent="0.35">
      <c r="B35" s="2" t="str">
        <f>IFERROR(VLOOKUP(C35,Feuil1!$B$2:$H$56,7,FALSE),"")</f>
        <v>X</v>
      </c>
      <c r="C35" s="3" t="s">
        <v>95</v>
      </c>
      <c r="D35" s="22" t="s">
        <v>96</v>
      </c>
      <c r="E35">
        <f>IFERROR(VLOOKUP(C35,Feuil1!$B$2:$H$56,3,FALSE),"")</f>
        <v>4923.04</v>
      </c>
      <c r="F35" s="4">
        <f>IFERROR(VLOOKUP(C35,Feuil1!$B$2:$H$56,4,FALSE),"")</f>
        <v>0</v>
      </c>
      <c r="G35">
        <f>IFERROR(VLOOKUP(C35,Feuil1!$B$2:$H$56,5,FALSE),"")</f>
        <v>4973.87</v>
      </c>
      <c r="H35" s="4">
        <f>IFERROR(VLOOKUP(C35,Feuil1!$B$2:$H$56,6,FALSE),"")</f>
        <v>0</v>
      </c>
    </row>
    <row r="36" spans="1:9" x14ac:dyDescent="0.35">
      <c r="B36" s="2" t="str">
        <f>IFERROR(VLOOKUP(C36,Feuil1!$B$2:$H$56,7,FALSE),"")</f>
        <v>X</v>
      </c>
      <c r="C36" s="3" t="s">
        <v>97</v>
      </c>
      <c r="D36" s="22" t="s">
        <v>98</v>
      </c>
      <c r="E36">
        <f>IFERROR(VLOOKUP(C36,Feuil1!$B$2:$H$56,3,FALSE),"")</f>
        <v>4288.03</v>
      </c>
      <c r="F36" s="4">
        <f>IFERROR(VLOOKUP(C36,Feuil1!$B$2:$H$56,4,FALSE),"")</f>
        <v>0</v>
      </c>
      <c r="G36">
        <f>IFERROR(VLOOKUP(C36,Feuil1!$B$2:$H$56,5,FALSE),"")</f>
        <v>4625.34</v>
      </c>
      <c r="H36" s="4">
        <f>IFERROR(VLOOKUP(C36,Feuil1!$B$2:$H$56,6,FALSE),"")</f>
        <v>0</v>
      </c>
      <c r="I36" s="5"/>
    </row>
    <row r="37" spans="1:9" x14ac:dyDescent="0.35">
      <c r="B37" s="2" t="str">
        <f>IFERROR(VLOOKUP(C37,Feuil1!$B$2:$H$56,7,FALSE),"")</f>
        <v>X</v>
      </c>
      <c r="C37" s="3" t="s">
        <v>43</v>
      </c>
      <c r="D37" s="22" t="s">
        <v>44</v>
      </c>
      <c r="E37">
        <f>IFERROR(VLOOKUP(C37,Feuil1!$B$2:$H$56,3,FALSE),"")</f>
        <v>6200.01</v>
      </c>
      <c r="F37" s="4">
        <f>IFERROR(VLOOKUP(C37,Feuil1!$B$2:$H$56,4,FALSE),"")</f>
        <v>3.07</v>
      </c>
      <c r="G37">
        <f>IFERROR(VLOOKUP(C37,Feuil1!$B$2:$H$56,5,FALSE),"")</f>
        <v>6740.28</v>
      </c>
      <c r="H37" s="4">
        <f>IFERROR(VLOOKUP(C37,Feuil1!$B$2:$H$56,6,FALSE),"")</f>
        <v>4.87</v>
      </c>
      <c r="I37" t="s">
        <v>116</v>
      </c>
    </row>
    <row r="38" spans="1:9" x14ac:dyDescent="0.35">
      <c r="B38" s="2" t="str">
        <f>IFERROR(VLOOKUP(C38,Feuil1!$B$2:$H$56,7,FALSE),"")</f>
        <v>X</v>
      </c>
      <c r="C38" s="3" t="s">
        <v>37</v>
      </c>
      <c r="D38" s="22" t="s">
        <v>38</v>
      </c>
      <c r="E38">
        <f>IFERROR(VLOOKUP(C38,Feuil1!$B$2:$H$56,3,FALSE),"")</f>
        <v>5079.9799999999996</v>
      </c>
      <c r="F38" s="4">
        <f>IFERROR(VLOOKUP(C38,Feuil1!$B$2:$H$56,4,FALSE),"")</f>
        <v>4.0999999999999996</v>
      </c>
      <c r="G38">
        <f>IFERROR(VLOOKUP(C38,Feuil1!$B$2:$H$56,5,FALSE),"")</f>
        <v>5465.49</v>
      </c>
      <c r="H38" s="4">
        <f>IFERROR(VLOOKUP(C38,Feuil1!$B$2:$H$56,6,FALSE),"")</f>
        <v>0</v>
      </c>
      <c r="I38" t="s">
        <v>106</v>
      </c>
    </row>
    <row r="39" spans="1:9" x14ac:dyDescent="0.35">
      <c r="B39" s="2" t="str">
        <f>IFERROR(VLOOKUP(C39,Feuil1!$B$2:$H$56,7,FALSE),"")</f>
        <v>X</v>
      </c>
      <c r="C39" s="3" t="s">
        <v>29</v>
      </c>
      <c r="D39" s="22" t="s">
        <v>30</v>
      </c>
      <c r="E39">
        <f>IFERROR(VLOOKUP(C39,Feuil1!$B$2:$H$56,3,FALSE),"")</f>
        <v>5340.03</v>
      </c>
      <c r="F39" s="4">
        <f>IFERROR(VLOOKUP(C39,Feuil1!$B$2:$H$56,4,FALSE),"")</f>
        <v>4.57</v>
      </c>
      <c r="G39">
        <f>IFERROR(VLOOKUP(C39,Feuil1!$B$2:$H$56,5,FALSE),"")</f>
        <v>5642.52</v>
      </c>
      <c r="H39" s="4">
        <f>IFERROR(VLOOKUP(C39,Feuil1!$B$2:$H$56,6,FALSE),"")</f>
        <v>4.6900000000000004</v>
      </c>
      <c r="I39" s="9" t="s">
        <v>116</v>
      </c>
    </row>
    <row r="40" spans="1:9" x14ac:dyDescent="0.35">
      <c r="B40" s="2" t="str">
        <f>IFERROR(VLOOKUP(C40,Feuil1!$B$2:$H$56,7,FALSE),"")</f>
        <v>X</v>
      </c>
      <c r="C40" s="3" t="s">
        <v>99</v>
      </c>
      <c r="D40" s="22" t="s">
        <v>100</v>
      </c>
      <c r="E40">
        <f>IFERROR(VLOOKUP(C40,Feuil1!$B$2:$H$56,3,FALSE),"")</f>
        <v>4100.8900000000003</v>
      </c>
      <c r="F40" s="4">
        <f>IFERROR(VLOOKUP(C40,Feuil1!$B$2:$H$56,4,FALSE),"")</f>
        <v>7.95</v>
      </c>
      <c r="G40">
        <f>IFERROR(VLOOKUP(C40,Feuil1!$B$2:$H$56,5,FALSE),"")</f>
        <v>5522.66</v>
      </c>
      <c r="H40" s="4">
        <f>IFERROR(VLOOKUP(C40,Feuil1!$B$2:$H$56,6,FALSE),"")</f>
        <v>7.94</v>
      </c>
      <c r="I40" t="s">
        <v>114</v>
      </c>
    </row>
    <row r="41" spans="1:9" x14ac:dyDescent="0.35">
      <c r="B41" s="2" t="str">
        <f>IFERROR(VLOOKUP(C41,Feuil1!$B$2:$H$56,7,FALSE),"")</f>
        <v>X</v>
      </c>
      <c r="C41" s="3" t="s">
        <v>17</v>
      </c>
      <c r="D41" s="22" t="s">
        <v>18</v>
      </c>
      <c r="E41">
        <f>IFERROR(VLOOKUP(C41,Feuil1!$B$2:$H$56,3,FALSE),"")</f>
        <v>4373.62</v>
      </c>
      <c r="F41" s="4">
        <f>IFERROR(VLOOKUP(C41,Feuil1!$B$2:$H$56,4,FALSE),"")</f>
        <v>14.15</v>
      </c>
      <c r="G41">
        <f>IFERROR(VLOOKUP(C41,Feuil1!$B$2:$H$56,5,FALSE),"")</f>
        <v>4801.9399999999996</v>
      </c>
      <c r="H41" s="4">
        <f>IFERROR(VLOOKUP(C41,Feuil1!$B$2:$H$56,6,FALSE),"")</f>
        <v>14</v>
      </c>
      <c r="I41" t="s">
        <v>114</v>
      </c>
    </row>
    <row r="42" spans="1:9" x14ac:dyDescent="0.35">
      <c r="B42" s="2" t="str">
        <f>IFERROR(VLOOKUP(C42,Feuil1!$B$2:$H$56,7,FALSE),"")</f>
        <v>X</v>
      </c>
      <c r="C42" s="3" t="s">
        <v>101</v>
      </c>
      <c r="D42" s="22" t="s">
        <v>102</v>
      </c>
      <c r="E42">
        <f>IFERROR(VLOOKUP(C42,Feuil1!$B$2:$H$56,3,FALSE),"")</f>
        <v>4692.25</v>
      </c>
      <c r="F42" s="4">
        <f>IFERROR(VLOOKUP(C42,Feuil1!$B$2:$H$56,4,FALSE),"")</f>
        <v>98.24</v>
      </c>
      <c r="G42">
        <f>IFERROR(VLOOKUP(C42,Feuil1!$B$2:$H$56,5,FALSE),"")</f>
        <v>5068.57</v>
      </c>
      <c r="H42" s="4">
        <f>IFERROR(VLOOKUP(C42,Feuil1!$B$2:$H$56,6,FALSE),"")</f>
        <v>116.26</v>
      </c>
      <c r="I42" t="s">
        <v>114</v>
      </c>
    </row>
    <row r="43" spans="1:9" x14ac:dyDescent="0.35">
      <c r="B43" s="2" t="str">
        <f>IFERROR(VLOOKUP(C43,Feuil1!$B$2:$H$56,7,FALSE),"")</f>
        <v>X</v>
      </c>
      <c r="C43" s="3" t="s">
        <v>21</v>
      </c>
      <c r="D43" s="22" t="s">
        <v>22</v>
      </c>
      <c r="E43">
        <f>IFERROR(VLOOKUP(C43,Feuil1!$B$2:$H$56,3,FALSE),"")</f>
        <v>2183.9299999999998</v>
      </c>
      <c r="F43" s="4" t="str">
        <f>IFERROR(VLOOKUP(C43,Feuil1!$B$2:$H$56,4,FALSE),"")</f>
        <v/>
      </c>
      <c r="G43">
        <f>IFERROR(VLOOKUP(C43,Feuil1!$B$2:$H$56,5,FALSE),"")</f>
        <v>2589.44</v>
      </c>
      <c r="H43" s="4" t="str">
        <f>IFERROR(VLOOKUP(C43,Feuil1!$B$2:$H$56,6,FALSE),"")</f>
        <v/>
      </c>
      <c r="I43" s="24"/>
    </row>
    <row r="44" spans="1:9" x14ac:dyDescent="0.35">
      <c r="B44" s="2" t="str">
        <f>IFERROR(VLOOKUP(C44,Feuil1!$B$2:$H$56,7,FALSE),"")</f>
        <v>X</v>
      </c>
      <c r="C44" s="3" t="s">
        <v>103</v>
      </c>
      <c r="D44" s="22" t="s">
        <v>104</v>
      </c>
      <c r="E44">
        <f>IFERROR(VLOOKUP(C44,Feuil1!$B$2:$H$56,3,FALSE),"")</f>
        <v>5359.37</v>
      </c>
      <c r="F44" s="4" t="str">
        <f>IFERROR(VLOOKUP(C44,Feuil1!$B$2:$H$56,4,FALSE),"")</f>
        <v/>
      </c>
      <c r="G44">
        <f>IFERROR(VLOOKUP(C44,Feuil1!$B$2:$H$56,5,FALSE),"")</f>
        <v>5068.8500000000004</v>
      </c>
      <c r="H44" s="4" t="str">
        <f>IFERROR(VLOOKUP(C44,Feuil1!$B$2:$H$56,6,FALSE),"")</f>
        <v/>
      </c>
      <c r="I44" s="24"/>
    </row>
    <row r="45" spans="1:9" ht="21" x14ac:dyDescent="0.5">
      <c r="D45" s="26" t="s">
        <v>120</v>
      </c>
      <c r="E45" s="20">
        <v>204529.41000000003</v>
      </c>
    </row>
    <row r="48" spans="1:9" x14ac:dyDescent="0.35">
      <c r="A48" t="s">
        <v>110</v>
      </c>
      <c r="B48" s="6" t="str">
        <f>IFERROR(VLOOKUP(C48,Feuil1!$B$2:$H$56,7,FALSE),"")</f>
        <v>X</v>
      </c>
      <c r="C48" s="7" t="s">
        <v>108</v>
      </c>
      <c r="D48" s="7" t="s">
        <v>109</v>
      </c>
      <c r="E48" s="5">
        <f>IFERROR(VLOOKUP(C48,Feuil1!$B$2:$H$56,3,FALSE),"")</f>
        <v>6325.74</v>
      </c>
      <c r="F48" s="4">
        <f>IFERROR(VLOOKUP(C48,Feuil1!$B$2:$H$56,4,FALSE),"")</f>
        <v>0</v>
      </c>
      <c r="G48" s="5">
        <f>IFERROR(VLOOKUP(C48,Feuil1!$B$2:$H$56,5,FALSE),"")</f>
        <v>2983.26</v>
      </c>
      <c r="H48" s="4">
        <f>IFERROR(VLOOKUP(C48,Feuil1!$B$2:$H$56,6,FALSE),"")</f>
        <v>0</v>
      </c>
      <c r="I48" t="s">
        <v>111</v>
      </c>
    </row>
    <row r="50" spans="1:9" x14ac:dyDescent="0.35">
      <c r="A50" t="s">
        <v>110</v>
      </c>
      <c r="B50" s="2" t="str">
        <f>IFERROR(VLOOKUP(C50,Feuil1!$B$2:$H$56,7,FALSE),"")</f>
        <v/>
      </c>
      <c r="C50" s="3" t="s">
        <v>63</v>
      </c>
      <c r="D50" s="22" t="s">
        <v>64</v>
      </c>
      <c r="E50">
        <f>IFERROR(VLOOKUP(C50,Feuil1!$B$2:$H$56,3,FALSE),"")</f>
        <v>7088.1</v>
      </c>
      <c r="F50" s="4">
        <f>IFERROR(VLOOKUP(C50,Feuil1!$B$2:$H$56,4,FALSE),"")</f>
        <v>42.14</v>
      </c>
      <c r="G50">
        <f>IFERROR(VLOOKUP(C50,Feuil1!$B$2:$H$56,5,FALSE),"")</f>
        <v>5832.93</v>
      </c>
      <c r="H50" s="4">
        <f>IFERROR(VLOOKUP(C50,Feuil1!$B$2:$H$56,6,FALSE),"")</f>
        <v>9.35</v>
      </c>
      <c r="I50" t="s">
        <v>112</v>
      </c>
    </row>
    <row r="52" spans="1:9" x14ac:dyDescent="0.35">
      <c r="B52" s="2" t="str">
        <f>IFERROR(VLOOKUP(C52,Feuil1!$B$2:$H$56,7,FALSE),"")</f>
        <v>X</v>
      </c>
      <c r="C52" s="3" t="s">
        <v>33</v>
      </c>
      <c r="D52" s="8" t="s">
        <v>34</v>
      </c>
      <c r="E52">
        <f>IFERROR(VLOOKUP(C52,Feuil1!$B$2:$H$56,3,FALSE),"")</f>
        <v>-57.91</v>
      </c>
      <c r="F52" s="4">
        <f>IFERROR(VLOOKUP(C52,Feuil1!$B$2:$H$56,4,FALSE),"")</f>
        <v>-168.52</v>
      </c>
      <c r="G52">
        <f>IFERROR(VLOOKUP(C52,Feuil1!$B$2:$H$56,5,FALSE),"")</f>
        <v>0</v>
      </c>
      <c r="H52" s="4">
        <f>IFERROR(VLOOKUP(C52,Feuil1!$B$2:$H$56,6,FALSE),"")</f>
        <v>-100</v>
      </c>
    </row>
  </sheetData>
  <sortState ref="B2:I45">
    <sortCondition ref="F21"/>
  </sortState>
  <conditionalFormatting sqref="F50 H50 F52 H52 F2:F44 H2:H44">
    <cfRule type="cellIs" dxfId="5" priority="4" operator="lessThan">
      <formula>0</formula>
    </cfRule>
    <cfRule type="cellIs" dxfId="4" priority="5" operator="greaterThan">
      <formula>0</formula>
    </cfRule>
    <cfRule type="cellIs" dxfId="3" priority="6" operator="equal">
      <formula>0</formula>
    </cfRule>
  </conditionalFormatting>
  <conditionalFormatting sqref="F48 H48">
    <cfRule type="cellIs" dxfId="2" priority="1" operator="lessThan">
      <formula>0</formula>
    </cfRule>
    <cfRule type="cellIs" dxfId="1" priority="2" operator="greaterThan">
      <formula>0</formula>
    </cfRule>
    <cfRule type="cellIs" dxfId="0" priority="3" operator="equal">
      <formula>0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sadok.chakroun@highskill.fr</dc:creator>
  <cp:lastModifiedBy>Sadok</cp:lastModifiedBy>
  <dcterms:created xsi:type="dcterms:W3CDTF">2025-06-23T09:49:27Z</dcterms:created>
  <dcterms:modified xsi:type="dcterms:W3CDTF">2025-06-27T10:31:40Z</dcterms:modified>
</cp:coreProperties>
</file>