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5\04\"/>
    </mc:Choice>
  </mc:AlternateContent>
  <bookViews>
    <workbookView xWindow="0" yWindow="0" windowWidth="14390" windowHeight="530" activeTab="1"/>
  </bookViews>
  <sheets>
    <sheet name="Feuil1" sheetId="1" r:id="rId1"/>
    <sheet name="Feuil2" sheetId="2" r:id="rId2"/>
    <sheet name="variation Charge Pat." sheetId="3" r:id="rId3"/>
  </sheets>
  <calcPr calcId="162913"/>
</workbook>
</file>

<file path=xl/calcChain.xml><?xml version="1.0" encoding="utf-8"?>
<calcChain xmlns="http://schemas.openxmlformats.org/spreadsheetml/2006/main">
  <c r="B46" i="2" l="1"/>
  <c r="B42" i="2"/>
  <c r="B44" i="2"/>
  <c r="B41" i="2"/>
  <c r="B43" i="2"/>
  <c r="B47" i="2"/>
  <c r="B57" i="2"/>
  <c r="B52" i="2"/>
  <c r="B51" i="2"/>
  <c r="B56" i="2"/>
  <c r="B45" i="2"/>
  <c r="B40" i="2"/>
  <c r="B30" i="2"/>
  <c r="B34" i="2"/>
  <c r="B36" i="2"/>
  <c r="B32" i="2"/>
  <c r="B35" i="2"/>
  <c r="B31" i="2"/>
  <c r="B33" i="2"/>
  <c r="B37" i="2"/>
  <c r="B28" i="2"/>
  <c r="B29" i="2"/>
  <c r="B27" i="2"/>
  <c r="B26" i="2"/>
  <c r="B9" i="2"/>
  <c r="B11" i="2"/>
  <c r="B22" i="2"/>
  <c r="B7" i="2"/>
  <c r="B18" i="2"/>
  <c r="B15" i="2"/>
  <c r="B17" i="2"/>
  <c r="B14" i="2"/>
  <c r="B20" i="2"/>
  <c r="B10" i="2"/>
  <c r="B8" i="2"/>
  <c r="B23" i="2"/>
  <c r="B16" i="2"/>
  <c r="B13" i="2"/>
  <c r="B21" i="2"/>
  <c r="B12" i="2"/>
  <c r="B19" i="2"/>
  <c r="B4" i="2"/>
  <c r="H2" i="2" l="1"/>
  <c r="G2" i="2"/>
  <c r="F2" i="2"/>
  <c r="E2" i="2"/>
  <c r="H9" i="2"/>
  <c r="H30" i="2"/>
  <c r="H34" i="2"/>
  <c r="H51" i="2"/>
  <c r="H57" i="2"/>
  <c r="H11" i="2"/>
  <c r="H4" i="2"/>
  <c r="H47" i="2"/>
  <c r="H22" i="2"/>
  <c r="H7" i="2"/>
  <c r="H18" i="2"/>
  <c r="H36" i="2"/>
  <c r="H32" i="2"/>
  <c r="H44" i="2"/>
  <c r="H35" i="2"/>
  <c r="H15" i="2"/>
  <c r="H17" i="2"/>
  <c r="H14" i="2"/>
  <c r="H46" i="2"/>
  <c r="H20" i="2"/>
  <c r="H42" i="2"/>
  <c r="H10" i="2"/>
  <c r="H31" i="2"/>
  <c r="H52" i="2"/>
  <c r="H33" i="2"/>
  <c r="H37" i="2"/>
  <c r="H8" i="2"/>
  <c r="H28" i="2"/>
  <c r="H43" i="2"/>
  <c r="H23" i="2"/>
  <c r="H16" i="2"/>
  <c r="H29" i="2"/>
  <c r="H27" i="2"/>
  <c r="H41" i="2"/>
  <c r="H13" i="2"/>
  <c r="H21" i="2"/>
  <c r="H12" i="2"/>
  <c r="H56" i="2"/>
  <c r="H26" i="2"/>
  <c r="H40" i="2"/>
  <c r="H45" i="2"/>
  <c r="H19" i="2"/>
  <c r="G9" i="2"/>
  <c r="G30" i="2"/>
  <c r="G34" i="2"/>
  <c r="G51" i="2"/>
  <c r="G57" i="2"/>
  <c r="G11" i="2"/>
  <c r="G4" i="2"/>
  <c r="G47" i="2"/>
  <c r="G22" i="2"/>
  <c r="G7" i="2"/>
  <c r="G18" i="2"/>
  <c r="G36" i="2"/>
  <c r="G32" i="2"/>
  <c r="G44" i="2"/>
  <c r="G35" i="2"/>
  <c r="G15" i="2"/>
  <c r="G17" i="2"/>
  <c r="G14" i="2"/>
  <c r="G46" i="2"/>
  <c r="G20" i="2"/>
  <c r="G42" i="2"/>
  <c r="G10" i="2"/>
  <c r="G31" i="2"/>
  <c r="G52" i="2"/>
  <c r="G33" i="2"/>
  <c r="G37" i="2"/>
  <c r="G8" i="2"/>
  <c r="G28" i="2"/>
  <c r="G43" i="2"/>
  <c r="G23" i="2"/>
  <c r="G16" i="2"/>
  <c r="G29" i="2"/>
  <c r="G27" i="2"/>
  <c r="G41" i="2"/>
  <c r="G13" i="2"/>
  <c r="G21" i="2"/>
  <c r="G12" i="2"/>
  <c r="G56" i="2"/>
  <c r="G26" i="2"/>
  <c r="G40" i="2"/>
  <c r="G45" i="2"/>
  <c r="G19" i="2"/>
  <c r="F9" i="2"/>
  <c r="F30" i="2"/>
  <c r="F34" i="2"/>
  <c r="F51" i="2"/>
  <c r="F57" i="2"/>
  <c r="F11" i="2"/>
  <c r="F4" i="2"/>
  <c r="F47" i="2"/>
  <c r="F22" i="2"/>
  <c r="F7" i="2"/>
  <c r="F18" i="2"/>
  <c r="F36" i="2"/>
  <c r="F32" i="2"/>
  <c r="F44" i="2"/>
  <c r="F35" i="2"/>
  <c r="F15" i="2"/>
  <c r="F17" i="2"/>
  <c r="F14" i="2"/>
  <c r="F46" i="2"/>
  <c r="F20" i="2"/>
  <c r="F42" i="2"/>
  <c r="F10" i="2"/>
  <c r="F31" i="2"/>
  <c r="F52" i="2"/>
  <c r="F33" i="2"/>
  <c r="F37" i="2"/>
  <c r="F8" i="2"/>
  <c r="F28" i="2"/>
  <c r="F43" i="2"/>
  <c r="F23" i="2"/>
  <c r="F16" i="2"/>
  <c r="F29" i="2"/>
  <c r="F27" i="2"/>
  <c r="F41" i="2"/>
  <c r="F13" i="2"/>
  <c r="F21" i="2"/>
  <c r="F12" i="2"/>
  <c r="F56" i="2"/>
  <c r="F26" i="2"/>
  <c r="F40" i="2"/>
  <c r="F45" i="2"/>
  <c r="F19" i="2"/>
  <c r="E9" i="2"/>
  <c r="E30" i="2"/>
  <c r="E34" i="2"/>
  <c r="E51" i="2"/>
  <c r="E57" i="2"/>
  <c r="E11" i="2"/>
  <c r="E4" i="2"/>
  <c r="E47" i="2"/>
  <c r="E22" i="2"/>
  <c r="E7" i="2"/>
  <c r="E18" i="2"/>
  <c r="E36" i="2"/>
  <c r="E32" i="2"/>
  <c r="E44" i="2"/>
  <c r="E35" i="2"/>
  <c r="E15" i="2"/>
  <c r="E17" i="2"/>
  <c r="E14" i="2"/>
  <c r="E46" i="2"/>
  <c r="E20" i="2"/>
  <c r="E42" i="2"/>
  <c r="E10" i="2"/>
  <c r="E31" i="2"/>
  <c r="E52" i="2"/>
  <c r="E33" i="2"/>
  <c r="E37" i="2"/>
  <c r="E8" i="2"/>
  <c r="E28" i="2"/>
  <c r="E43" i="2"/>
  <c r="E23" i="2"/>
  <c r="E16" i="2"/>
  <c r="E29" i="2"/>
  <c r="E27" i="2"/>
  <c r="E41" i="2"/>
  <c r="E13" i="2"/>
  <c r="E21" i="2"/>
  <c r="E12" i="2"/>
  <c r="E56" i="2"/>
  <c r="E26" i="2"/>
  <c r="E40" i="2"/>
  <c r="E45" i="2"/>
  <c r="E19" i="2"/>
</calcChain>
</file>

<file path=xl/sharedStrings.xml><?xml version="1.0" encoding="utf-8"?>
<sst xmlns="http://schemas.openxmlformats.org/spreadsheetml/2006/main" count="340" uniqueCount="118">
  <si>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</si>
  <si>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</si>
  <si>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</si>
  <si>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</si>
  <si>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</si>
  <si>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</si>
  <si>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</si>
  <si>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</si>
  <si>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</si>
  <si>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</si>
  <si>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</si>
  <si>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</si>
  <si>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</si>
  <si>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</si>
  <si>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/>
  </si>
  <si>
    <t>00003</t>
  </si>
  <si>
    <t>WERFELLI Alaaeddinne</t>
  </si>
  <si>
    <t>00006</t>
  </si>
  <si>
    <t>BENAMOR Hazem</t>
  </si>
  <si>
    <t>00017</t>
  </si>
  <si>
    <t>OTHMAN Emna</t>
  </si>
  <si>
    <t>00065</t>
  </si>
  <si>
    <t>OUERTANI Zied</t>
  </si>
  <si>
    <t>00001</t>
  </si>
  <si>
    <t>OUAKRIM Boutaïna</t>
  </si>
  <si>
    <t>00014</t>
  </si>
  <si>
    <t>CHACHIL Jamal</t>
  </si>
  <si>
    <t>00020</t>
  </si>
  <si>
    <t>BEN HELEL Mohamed Sadok</t>
  </si>
  <si>
    <t>00023</t>
  </si>
  <si>
    <t>SNOUSSI Wadii</t>
  </si>
  <si>
    <t>00028</t>
  </si>
  <si>
    <t>BIOKOU Sourou Mabayomidje JF</t>
  </si>
  <si>
    <t>00033</t>
  </si>
  <si>
    <t>AMRI Marwa</t>
  </si>
  <si>
    <t>00036</t>
  </si>
  <si>
    <t>TABOUBI Bechir</t>
  </si>
  <si>
    <t>00037</t>
  </si>
  <si>
    <t>RGUEI Ahmed</t>
  </si>
  <si>
    <t>00041</t>
  </si>
  <si>
    <t>AFFES Mohamed Ali</t>
  </si>
  <si>
    <t>00047</t>
  </si>
  <si>
    <t>MEKNI Mohamed Amine</t>
  </si>
  <si>
    <t>00051</t>
  </si>
  <si>
    <t>ZAFZEF Mourad</t>
  </si>
  <si>
    <t>00055</t>
  </si>
  <si>
    <t>HOUIDI Ramzi</t>
  </si>
  <si>
    <t>00058</t>
  </si>
  <si>
    <t>EL AOUAD Mostapha</t>
  </si>
  <si>
    <t>00060</t>
  </si>
  <si>
    <t>RIAHI Rafik</t>
  </si>
  <si>
    <t>00061</t>
  </si>
  <si>
    <t>KHEMISSI Hassen</t>
  </si>
  <si>
    <t>00062</t>
  </si>
  <si>
    <t>LEHLIB Ahmed</t>
  </si>
  <si>
    <t>00063</t>
  </si>
  <si>
    <t>JAZIRI Anis</t>
  </si>
  <si>
    <t>00064</t>
  </si>
  <si>
    <t>REZGUI Yosser</t>
  </si>
  <si>
    <t>00070</t>
  </si>
  <si>
    <t>BEN SASSI Dhia Eddine</t>
  </si>
  <si>
    <t>00076</t>
  </si>
  <si>
    <t>BENHZEZ Ali</t>
  </si>
  <si>
    <t>00079</t>
  </si>
  <si>
    <t>CHANNAOUI Hiba</t>
  </si>
  <si>
    <t>00080</t>
  </si>
  <si>
    <t>MOHAMED ICBAL Imran</t>
  </si>
  <si>
    <t>00081</t>
  </si>
  <si>
    <t>MOKNI Mohamed Seifeddine</t>
  </si>
  <si>
    <t>00082</t>
  </si>
  <si>
    <t>ZEMMOURI Imane époux(se) AMZIL</t>
  </si>
  <si>
    <t>00083</t>
  </si>
  <si>
    <t>AYEB Abir</t>
  </si>
  <si>
    <t>00086</t>
  </si>
  <si>
    <t>AYADI Iskandar</t>
  </si>
  <si>
    <t>00087</t>
  </si>
  <si>
    <t>BENALI Ep TABOUBI Rania</t>
  </si>
  <si>
    <t>00088</t>
  </si>
  <si>
    <t>ZAGHLOUL Yassine</t>
  </si>
  <si>
    <t>00091</t>
  </si>
  <si>
    <t>KHOUJA Mustapha</t>
  </si>
  <si>
    <t>00092</t>
  </si>
  <si>
    <t>BOUANANI Zied</t>
  </si>
  <si>
    <t>00093</t>
  </si>
  <si>
    <t>ADOUANI Riadh</t>
  </si>
  <si>
    <t>00094</t>
  </si>
  <si>
    <t>BELGHITH Amira</t>
  </si>
  <si>
    <t>00095</t>
  </si>
  <si>
    <t>HAMDI Hichem</t>
  </si>
  <si>
    <t>00096</t>
  </si>
  <si>
    <t>REJEB Achref</t>
  </si>
  <si>
    <t>00098</t>
  </si>
  <si>
    <t>GHANMI Nizar</t>
  </si>
  <si>
    <t>00099</t>
  </si>
  <si>
    <t>HAMIDOV Ali Chaipovitch</t>
  </si>
  <si>
    <t>***</t>
  </si>
  <si>
    <t>00100</t>
  </si>
  <si>
    <t>AURANG Timur</t>
  </si>
  <si>
    <t>00101</t>
  </si>
  <si>
    <t>ABDELAZIZ Ramzi</t>
  </si>
  <si>
    <t>00102</t>
  </si>
  <si>
    <t>NEJI Fadoua</t>
  </si>
  <si>
    <t>STC</t>
  </si>
  <si>
    <t>STC 23/04</t>
  </si>
  <si>
    <t>attendre BC</t>
  </si>
  <si>
    <t>maternité</t>
  </si>
  <si>
    <t>regul taux pas (n-1)</t>
  </si>
  <si>
    <t>demarrage (n-1)</t>
  </si>
  <si>
    <t>X</t>
  </si>
  <si>
    <t>solde négatif</t>
  </si>
  <si>
    <t>absence + nouvelle adresse</t>
  </si>
  <si>
    <t>cra</t>
  </si>
  <si>
    <t>validation absence!!</t>
  </si>
  <si>
    <t>Lot 1</t>
  </si>
  <si>
    <t>Lot 2</t>
  </si>
  <si>
    <t>Lot 3</t>
  </si>
  <si>
    <t>Lot 4</t>
  </si>
  <si>
    <t>Lot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</si>
</sst>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4" fontId="19" fillId="37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0" borderId="0" xfId="0"/>
    <xf numFmtId="4" fontId="19" fillId="36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38" borderId="0" xfId="0" applyFill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43" fontId="16" fillId="0" borderId="0" xfId="42" applyFont="1"/>
    <xf numFmtId="43" fontId="16" fillId="0" borderId="0" xfId="42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25" workbookViewId="0">
      <selection activeCell="J51" sqref="J51"/>
    </sheetView>
  </sheetViews>
  <sheetFormatPr baseColWidth="10" defaultColWidth="10.6328125" defaultRowHeight="15" customHeight="1" x14ac:dyDescent="0.35"/>
  <cols>
    <col min="1" max="1" width="5.90625" bestFit="1" customWidth="1"/>
    <col min="2" max="2" width="8.81640625" bestFit="1" customWidth="1"/>
    <col min="3" max="3" width="30.81640625" bestFit="1" customWidth="1"/>
    <col min="4" max="4" width="10.26953125" bestFit="1" customWidth="1"/>
    <col min="5" max="5" width="6.1796875" bestFit="1" customWidth="1"/>
    <col min="6" max="6" width="7.7265625" bestFit="1" customWidth="1"/>
    <col min="7" max="7" width="6.1796875" bestFit="1" customWidth="1"/>
    <col min="8" max="8" width="8.36328125" customWidth="1"/>
    <col min="9" max="9" width="8.6328125" bestFit="1" customWidth="1"/>
    <col min="10" max="10" width="6.1796875" bestFit="1" customWidth="1"/>
    <col min="11" max="11" width="6.7265625" bestFit="1" customWidth="1"/>
    <col min="12" max="12" width="6.1796875" bestFit="1" customWidth="1"/>
    <col min="13" max="13" width="8.36328125" bestFit="1" customWidth="1"/>
    <col min="14" max="14" width="9.36328125" bestFit="1" customWidth="1"/>
    <col min="15" max="15" width="6.1796875" bestFit="1" customWidth="1"/>
    <col min="16" max="16" width="9.81640625" bestFit="1" customWidth="1"/>
    <col min="17" max="17" width="6.1796875" bestFit="1" customWidth="1"/>
    <col min="18" max="18" width="9.36328125" bestFit="1" customWidth="1"/>
    <col min="19" max="19" width="6.1796875" bestFit="1" customWidth="1"/>
    <col min="20" max="20" width="7.7265625" bestFit="1" customWidth="1"/>
    <col min="21" max="21" width="7.54296875" bestFit="1" customWidth="1"/>
  </cols>
  <sheetData>
    <row r="1" spans="1:21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  <c r="H1" s="1" t="s">
        <v>0</v>
      </c>
      <c r="I1" s="1" t="s">
        <v>6</v>
      </c>
      <c r="J1" s="1" t="s">
        <v>4</v>
      </c>
      <c r="K1" s="1" t="s">
        <v>7</v>
      </c>
      <c r="L1" s="1" t="s">
        <v>4</v>
      </c>
      <c r="M1" s="1" t="s">
        <v>8</v>
      </c>
      <c r="N1" s="1" t="s">
        <v>9</v>
      </c>
      <c r="O1" s="1" t="s">
        <v>4</v>
      </c>
      <c r="P1" s="1" t="s">
        <v>10</v>
      </c>
      <c r="Q1" s="1" t="s">
        <v>4</v>
      </c>
      <c r="R1" s="1" t="s">
        <v>11</v>
      </c>
      <c r="S1" s="1" t="s">
        <v>4</v>
      </c>
      <c r="T1" s="1" t="s">
        <v>12</v>
      </c>
      <c r="U1" s="1" t="s">
        <v>13</v>
      </c>
    </row>
    <row r="2" spans="1:21" ht="15" customHeight="1" x14ac:dyDescent="0.35">
      <c r="A2" s="2" t="s">
        <v>102</v>
      </c>
      <c r="B2" s="3" t="s">
        <v>15</v>
      </c>
      <c r="C2" s="3" t="s">
        <v>16</v>
      </c>
      <c r="D2" s="4">
        <v>7876.62</v>
      </c>
      <c r="E2" s="4">
        <v>68.28</v>
      </c>
      <c r="F2" s="4">
        <v>4414.13</v>
      </c>
      <c r="G2" s="4">
        <v>-10.130000000000001</v>
      </c>
      <c r="H2" s="15" t="s">
        <v>108</v>
      </c>
      <c r="I2" s="4">
        <v>105</v>
      </c>
      <c r="J2" s="4">
        <v>-10</v>
      </c>
      <c r="K2" s="4">
        <v>26.4</v>
      </c>
      <c r="L2" s="4">
        <v>-9.59</v>
      </c>
      <c r="M2" s="4">
        <v>0</v>
      </c>
      <c r="N2" s="4">
        <v>21</v>
      </c>
      <c r="O2" s="5">
        <v>0.51</v>
      </c>
      <c r="P2" s="4">
        <v>42.09</v>
      </c>
      <c r="Q2" s="5">
        <v>-0.64</v>
      </c>
      <c r="R2" s="4">
        <v>63.09</v>
      </c>
      <c r="S2" s="4">
        <v>-0.26</v>
      </c>
      <c r="T2" s="4">
        <v>1666.63</v>
      </c>
      <c r="U2" s="4">
        <v>0</v>
      </c>
    </row>
    <row r="3" spans="1:21" ht="15" customHeight="1" x14ac:dyDescent="0.35">
      <c r="Q3" s="21"/>
    </row>
    <row r="4" spans="1:21" ht="15" customHeight="1" x14ac:dyDescent="0.35">
      <c r="A4" s="15" t="s">
        <v>108</v>
      </c>
      <c r="B4" s="6" t="s">
        <v>33</v>
      </c>
      <c r="C4" s="6" t="s">
        <v>34</v>
      </c>
      <c r="D4" s="7">
        <v>-173.73</v>
      </c>
      <c r="E4" s="7">
        <v>0</v>
      </c>
      <c r="F4" s="7">
        <v>0</v>
      </c>
      <c r="G4" s="7">
        <v>0</v>
      </c>
      <c r="H4" s="22" t="s">
        <v>108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5">
        <v>0</v>
      </c>
      <c r="P4" s="9">
        <v>0</v>
      </c>
      <c r="Q4" s="5">
        <v>0</v>
      </c>
      <c r="R4" s="9">
        <v>0</v>
      </c>
      <c r="S4" s="9">
        <v>0</v>
      </c>
      <c r="T4" s="9">
        <v>0</v>
      </c>
      <c r="U4" s="9">
        <v>0</v>
      </c>
    </row>
    <row r="5" spans="1:21" s="10" customFormat="1" ht="15" customHeight="1" x14ac:dyDescent="0.35">
      <c r="Q5" s="21"/>
    </row>
    <row r="6" spans="1:21" ht="15" customHeight="1" x14ac:dyDescent="0.35">
      <c r="A6" s="11" t="s">
        <v>108</v>
      </c>
      <c r="B6" s="12" t="s">
        <v>96</v>
      </c>
      <c r="C6" s="12" t="s">
        <v>97</v>
      </c>
      <c r="D6" s="13">
        <v>3370.25</v>
      </c>
      <c r="E6" s="28" t="s">
        <v>14</v>
      </c>
      <c r="F6" s="13">
        <v>3421.34</v>
      </c>
      <c r="G6" s="28" t="s">
        <v>14</v>
      </c>
      <c r="H6" s="15" t="s">
        <v>108</v>
      </c>
      <c r="I6" s="16">
        <v>151.66999999999999</v>
      </c>
      <c r="J6" s="28" t="s">
        <v>14</v>
      </c>
      <c r="K6" s="16">
        <v>38</v>
      </c>
      <c r="L6" s="28" t="s">
        <v>14</v>
      </c>
      <c r="M6" s="16">
        <v>0</v>
      </c>
      <c r="N6" s="16">
        <v>21.49</v>
      </c>
      <c r="O6" s="5" t="s">
        <v>14</v>
      </c>
      <c r="P6" s="16">
        <v>32.71</v>
      </c>
      <c r="Q6" s="5" t="s">
        <v>14</v>
      </c>
      <c r="R6" s="16">
        <v>54.2</v>
      </c>
      <c r="S6" s="28" t="s">
        <v>14</v>
      </c>
      <c r="T6" s="16">
        <v>0</v>
      </c>
      <c r="U6" s="16">
        <v>0</v>
      </c>
    </row>
    <row r="7" spans="1:21" ht="15" customHeight="1" x14ac:dyDescent="0.35">
      <c r="A7" s="11" t="s">
        <v>108</v>
      </c>
      <c r="B7" s="12" t="s">
        <v>98</v>
      </c>
      <c r="C7" s="12" t="s">
        <v>99</v>
      </c>
      <c r="D7" s="13">
        <v>2609.69</v>
      </c>
      <c r="E7" s="28" t="s">
        <v>14</v>
      </c>
      <c r="F7" s="13">
        <v>3005.44</v>
      </c>
      <c r="G7" s="28" t="s">
        <v>14</v>
      </c>
      <c r="H7" s="15" t="s">
        <v>108</v>
      </c>
      <c r="I7" s="16">
        <v>91</v>
      </c>
      <c r="J7" s="28" t="s">
        <v>14</v>
      </c>
      <c r="K7" s="16">
        <v>22.88</v>
      </c>
      <c r="L7" s="28" t="s">
        <v>14</v>
      </c>
      <c r="M7" s="16">
        <v>0</v>
      </c>
      <c r="N7" s="16">
        <v>21.7</v>
      </c>
      <c r="O7" s="5" t="s">
        <v>14</v>
      </c>
      <c r="P7" s="16">
        <v>36.4</v>
      </c>
      <c r="Q7" s="5" t="s">
        <v>14</v>
      </c>
      <c r="R7" s="16">
        <v>58.1</v>
      </c>
      <c r="S7" s="28" t="s">
        <v>14</v>
      </c>
      <c r="T7" s="16">
        <v>781.27</v>
      </c>
      <c r="U7" s="16">
        <v>0</v>
      </c>
    </row>
    <row r="8" spans="1:21" ht="15" customHeight="1" x14ac:dyDescent="0.35">
      <c r="A8" s="11" t="s">
        <v>108</v>
      </c>
      <c r="B8" s="12" t="s">
        <v>100</v>
      </c>
      <c r="C8" s="12" t="s">
        <v>101</v>
      </c>
      <c r="D8" s="13">
        <v>2664.34</v>
      </c>
      <c r="E8" s="28" t="s">
        <v>14</v>
      </c>
      <c r="F8" s="13">
        <v>2783.78</v>
      </c>
      <c r="G8" s="28" t="s">
        <v>14</v>
      </c>
      <c r="H8" s="15" t="s">
        <v>108</v>
      </c>
      <c r="I8" s="16">
        <v>91</v>
      </c>
      <c r="J8" s="28" t="s">
        <v>14</v>
      </c>
      <c r="K8" s="16">
        <v>22.88</v>
      </c>
      <c r="L8" s="28" t="s">
        <v>14</v>
      </c>
      <c r="M8" s="16">
        <v>0</v>
      </c>
      <c r="N8" s="16">
        <v>21.88</v>
      </c>
      <c r="O8" s="5" t="s">
        <v>14</v>
      </c>
      <c r="P8" s="16">
        <v>36.479999999999997</v>
      </c>
      <c r="Q8" s="5" t="s">
        <v>14</v>
      </c>
      <c r="R8" s="16">
        <v>58.36</v>
      </c>
      <c r="S8" s="28" t="s">
        <v>14</v>
      </c>
      <c r="T8" s="16">
        <v>559.61</v>
      </c>
      <c r="U8" s="16">
        <v>0</v>
      </c>
    </row>
    <row r="9" spans="1:21" ht="15" customHeight="1" x14ac:dyDescent="0.35">
      <c r="A9" s="11" t="s">
        <v>108</v>
      </c>
      <c r="B9" s="12" t="s">
        <v>31</v>
      </c>
      <c r="C9" s="12" t="s">
        <v>32</v>
      </c>
      <c r="D9" s="13">
        <v>4534.3500000000004</v>
      </c>
      <c r="E9" s="13">
        <v>0</v>
      </c>
      <c r="F9" s="13">
        <v>5187.4399999999996</v>
      </c>
      <c r="G9" s="13">
        <v>0</v>
      </c>
      <c r="H9" s="15" t="s">
        <v>108</v>
      </c>
      <c r="I9" s="16">
        <v>151.66999999999999</v>
      </c>
      <c r="J9" s="16">
        <v>0</v>
      </c>
      <c r="K9" s="16">
        <v>32</v>
      </c>
      <c r="L9" s="16">
        <v>0</v>
      </c>
      <c r="M9" s="16">
        <v>0</v>
      </c>
      <c r="N9" s="16">
        <v>21.31</v>
      </c>
      <c r="O9" s="5">
        <v>0</v>
      </c>
      <c r="P9" s="16">
        <v>60.36</v>
      </c>
      <c r="Q9" s="5">
        <v>68</v>
      </c>
      <c r="R9" s="16">
        <v>81.66</v>
      </c>
      <c r="S9" s="16">
        <v>42.68</v>
      </c>
      <c r="T9" s="16">
        <v>1262.44</v>
      </c>
      <c r="U9" s="16">
        <v>0</v>
      </c>
    </row>
    <row r="10" spans="1:21" ht="15" customHeight="1" x14ac:dyDescent="0.35">
      <c r="A10" s="11" t="s">
        <v>108</v>
      </c>
      <c r="B10" s="12" t="s">
        <v>51</v>
      </c>
      <c r="C10" s="12" t="s">
        <v>52</v>
      </c>
      <c r="D10" s="13">
        <v>5088.9399999999996</v>
      </c>
      <c r="E10" s="13">
        <v>0</v>
      </c>
      <c r="F10" s="13">
        <v>5322.6</v>
      </c>
      <c r="G10" s="13">
        <v>0</v>
      </c>
      <c r="H10" s="15" t="s">
        <v>108</v>
      </c>
      <c r="I10" s="16">
        <v>151.66999999999999</v>
      </c>
      <c r="J10" s="16">
        <v>0</v>
      </c>
      <c r="K10" s="16">
        <v>38</v>
      </c>
      <c r="L10" s="16">
        <v>0</v>
      </c>
      <c r="M10" s="16">
        <v>0</v>
      </c>
      <c r="N10" s="16">
        <v>20.89</v>
      </c>
      <c r="O10" s="5">
        <v>0</v>
      </c>
      <c r="P10" s="16">
        <v>59.75</v>
      </c>
      <c r="Q10" s="5">
        <v>67.36</v>
      </c>
      <c r="R10" s="16">
        <v>80.64</v>
      </c>
      <c r="S10" s="16">
        <v>42.5</v>
      </c>
      <c r="T10" s="16">
        <v>1397.6</v>
      </c>
      <c r="U10" s="16">
        <v>0</v>
      </c>
    </row>
    <row r="11" spans="1:21" ht="15" customHeight="1" x14ac:dyDescent="0.35">
      <c r="A11" s="11" t="s">
        <v>108</v>
      </c>
      <c r="B11" s="12" t="s">
        <v>41</v>
      </c>
      <c r="C11" s="12" t="s">
        <v>42</v>
      </c>
      <c r="D11" s="13">
        <v>4687.3900000000003</v>
      </c>
      <c r="E11" s="13">
        <v>0</v>
      </c>
      <c r="F11" s="13">
        <v>5181.12</v>
      </c>
      <c r="G11" s="13">
        <v>0</v>
      </c>
      <c r="H11" s="15" t="s">
        <v>108</v>
      </c>
      <c r="I11" s="16">
        <v>151.66999999999999</v>
      </c>
      <c r="J11" s="16">
        <v>0</v>
      </c>
      <c r="K11" s="16">
        <v>32</v>
      </c>
      <c r="L11" s="16">
        <v>0</v>
      </c>
      <c r="M11" s="16">
        <v>0</v>
      </c>
      <c r="N11" s="16">
        <v>21.31</v>
      </c>
      <c r="O11" s="5">
        <v>0</v>
      </c>
      <c r="P11" s="16">
        <v>59.88</v>
      </c>
      <c r="Q11" s="5">
        <v>66.88</v>
      </c>
      <c r="R11" s="16">
        <v>81.19</v>
      </c>
      <c r="S11" s="16">
        <v>41.96</v>
      </c>
      <c r="T11" s="16">
        <v>1256.1199999999999</v>
      </c>
      <c r="U11" s="16">
        <v>0</v>
      </c>
    </row>
    <row r="12" spans="1:21" ht="15" customHeight="1" x14ac:dyDescent="0.35">
      <c r="A12" s="11" t="s">
        <v>108</v>
      </c>
      <c r="B12" s="12" t="s">
        <v>53</v>
      </c>
      <c r="C12" s="12" t="s">
        <v>54</v>
      </c>
      <c r="D12" s="13">
        <v>4490.8599999999997</v>
      </c>
      <c r="E12" s="13">
        <v>0</v>
      </c>
      <c r="F12" s="13">
        <v>5037.95</v>
      </c>
      <c r="G12" s="13">
        <v>0</v>
      </c>
      <c r="H12" s="15" t="s">
        <v>108</v>
      </c>
      <c r="I12" s="16">
        <v>151.66999999999999</v>
      </c>
      <c r="J12" s="16">
        <v>0</v>
      </c>
      <c r="K12" s="16">
        <v>25</v>
      </c>
      <c r="L12" s="16">
        <v>0</v>
      </c>
      <c r="M12" s="16">
        <v>0</v>
      </c>
      <c r="N12" s="16">
        <v>21.76</v>
      </c>
      <c r="O12" s="5">
        <v>0</v>
      </c>
      <c r="P12" s="16">
        <v>60.14</v>
      </c>
      <c r="Q12" s="5">
        <v>66.489999999999995</v>
      </c>
      <c r="R12" s="16">
        <v>81.900000000000006</v>
      </c>
      <c r="S12" s="16">
        <v>41.49</v>
      </c>
      <c r="T12" s="16">
        <v>1112.95</v>
      </c>
      <c r="U12" s="16">
        <v>0</v>
      </c>
    </row>
    <row r="13" spans="1:21" ht="15" customHeight="1" x14ac:dyDescent="0.35">
      <c r="A13" s="11" t="s">
        <v>108</v>
      </c>
      <c r="B13" s="12" t="s">
        <v>47</v>
      </c>
      <c r="C13" s="12" t="s">
        <v>48</v>
      </c>
      <c r="D13" s="13">
        <v>4799.4399999999996</v>
      </c>
      <c r="E13" s="13">
        <v>-0.05</v>
      </c>
      <c r="F13" s="13">
        <v>4798.84</v>
      </c>
      <c r="G13" s="13">
        <v>0</v>
      </c>
      <c r="H13" s="15" t="s">
        <v>108</v>
      </c>
      <c r="I13" s="16">
        <v>151.66999999999999</v>
      </c>
      <c r="J13" s="16">
        <v>0</v>
      </c>
      <c r="K13" s="16">
        <v>21</v>
      </c>
      <c r="L13" s="16">
        <v>0</v>
      </c>
      <c r="M13" s="16">
        <v>0</v>
      </c>
      <c r="N13" s="16">
        <v>22.1</v>
      </c>
      <c r="O13" s="5">
        <v>0</v>
      </c>
      <c r="P13" s="16">
        <v>60.35</v>
      </c>
      <c r="Q13" s="5">
        <v>66.36</v>
      </c>
      <c r="R13" s="16">
        <v>82.45</v>
      </c>
      <c r="S13" s="16">
        <v>41.24</v>
      </c>
      <c r="T13" s="16">
        <v>873.84</v>
      </c>
      <c r="U13" s="16">
        <v>0</v>
      </c>
    </row>
    <row r="14" spans="1:21" ht="15" customHeight="1" x14ac:dyDescent="0.35">
      <c r="A14" s="11" t="s">
        <v>108</v>
      </c>
      <c r="B14" s="12" t="s">
        <v>61</v>
      </c>
      <c r="C14" s="12" t="s">
        <v>62</v>
      </c>
      <c r="D14" s="13">
        <v>2880.01</v>
      </c>
      <c r="E14" s="13">
        <v>0</v>
      </c>
      <c r="F14" s="13">
        <v>3001.59</v>
      </c>
      <c r="G14" s="13">
        <v>0</v>
      </c>
      <c r="H14" s="15" t="s">
        <v>108</v>
      </c>
      <c r="I14" s="16">
        <v>151.66999999999999</v>
      </c>
      <c r="J14" s="16">
        <v>0</v>
      </c>
      <c r="K14" s="16">
        <v>16</v>
      </c>
      <c r="L14" s="16">
        <v>0</v>
      </c>
      <c r="M14" s="16">
        <v>0</v>
      </c>
      <c r="N14" s="16">
        <v>23.03</v>
      </c>
      <c r="O14" s="5">
        <v>0</v>
      </c>
      <c r="P14" s="16">
        <v>33.799999999999997</v>
      </c>
      <c r="Q14" s="5">
        <v>1.33</v>
      </c>
      <c r="R14" s="16">
        <v>56.83</v>
      </c>
      <c r="S14" s="16">
        <v>0.79</v>
      </c>
      <c r="T14" s="16">
        <v>0</v>
      </c>
      <c r="U14" s="16">
        <v>0</v>
      </c>
    </row>
    <row r="15" spans="1:21" ht="15" customHeight="1" x14ac:dyDescent="0.35">
      <c r="A15" s="11" t="s">
        <v>108</v>
      </c>
      <c r="B15" s="12" t="s">
        <v>49</v>
      </c>
      <c r="C15" s="12" t="s">
        <v>50</v>
      </c>
      <c r="D15" s="13">
        <v>4867.01</v>
      </c>
      <c r="E15" s="27">
        <v>0</v>
      </c>
      <c r="F15" s="13">
        <v>5552.16</v>
      </c>
      <c r="G15" s="27">
        <v>0</v>
      </c>
      <c r="H15" s="15" t="s">
        <v>108</v>
      </c>
      <c r="I15" s="16">
        <v>151.66999999999999</v>
      </c>
      <c r="J15" s="27">
        <v>0</v>
      </c>
      <c r="K15" s="16">
        <v>37</v>
      </c>
      <c r="L15" s="27">
        <v>0</v>
      </c>
      <c r="M15" s="16">
        <v>0</v>
      </c>
      <c r="N15" s="16">
        <v>20.88</v>
      </c>
      <c r="O15" s="5">
        <v>0</v>
      </c>
      <c r="P15" s="16">
        <v>42</v>
      </c>
      <c r="Q15" s="5">
        <v>0.66</v>
      </c>
      <c r="R15" s="16">
        <v>62.88</v>
      </c>
      <c r="S15" s="16">
        <v>0.44</v>
      </c>
      <c r="T15" s="16">
        <v>1627.16</v>
      </c>
      <c r="U15" s="16">
        <v>0</v>
      </c>
    </row>
    <row r="16" spans="1:21" ht="15" customHeight="1" x14ac:dyDescent="0.35">
      <c r="A16" s="11" t="s">
        <v>108</v>
      </c>
      <c r="B16" s="12" t="s">
        <v>85</v>
      </c>
      <c r="C16" s="12" t="s">
        <v>86</v>
      </c>
      <c r="D16" s="13">
        <v>4381.0600000000004</v>
      </c>
      <c r="E16" s="13">
        <v>0</v>
      </c>
      <c r="F16" s="13">
        <v>6249.83</v>
      </c>
      <c r="G16" s="13">
        <v>0</v>
      </c>
      <c r="H16" s="15" t="s">
        <v>108</v>
      </c>
      <c r="I16" s="16">
        <v>151.66999999999999</v>
      </c>
      <c r="J16" s="16">
        <v>0</v>
      </c>
      <c r="K16" s="16">
        <v>18</v>
      </c>
      <c r="L16" s="16">
        <v>0</v>
      </c>
      <c r="M16" s="16">
        <v>0</v>
      </c>
      <c r="N16" s="16">
        <v>19.96</v>
      </c>
      <c r="O16" s="5">
        <v>0</v>
      </c>
      <c r="P16" s="16">
        <v>42.34</v>
      </c>
      <c r="Q16" s="5">
        <v>0.47</v>
      </c>
      <c r="R16" s="16">
        <v>62.3</v>
      </c>
      <c r="S16" s="16">
        <v>0.32</v>
      </c>
      <c r="T16" s="16">
        <v>2324.83</v>
      </c>
      <c r="U16" s="16">
        <v>0</v>
      </c>
    </row>
    <row r="17" spans="1:21" ht="15" customHeight="1" x14ac:dyDescent="0.35">
      <c r="A17" s="11" t="s">
        <v>108</v>
      </c>
      <c r="B17" s="12" t="s">
        <v>59</v>
      </c>
      <c r="C17" s="12" t="s">
        <v>60</v>
      </c>
      <c r="D17" s="13">
        <v>5393.92</v>
      </c>
      <c r="E17" s="13">
        <v>-0.04</v>
      </c>
      <c r="F17" s="13">
        <v>5373.38</v>
      </c>
      <c r="G17" s="13">
        <v>0</v>
      </c>
      <c r="H17" s="15" t="s">
        <v>108</v>
      </c>
      <c r="I17" s="16">
        <v>151.66999999999999</v>
      </c>
      <c r="J17" s="16">
        <v>0</v>
      </c>
      <c r="K17" s="16">
        <v>20</v>
      </c>
      <c r="L17" s="16">
        <v>0</v>
      </c>
      <c r="M17" s="16">
        <v>0</v>
      </c>
      <c r="N17" s="16">
        <v>21.97</v>
      </c>
      <c r="O17" s="5">
        <v>0</v>
      </c>
      <c r="P17" s="16">
        <v>42.36</v>
      </c>
      <c r="Q17" s="5">
        <v>0.37</v>
      </c>
      <c r="R17" s="16">
        <v>64.33</v>
      </c>
      <c r="S17" s="16">
        <v>0.24</v>
      </c>
      <c r="T17" s="16">
        <v>1448.38</v>
      </c>
      <c r="U17" s="16">
        <v>0</v>
      </c>
    </row>
    <row r="18" spans="1:21" ht="15" customHeight="1" x14ac:dyDescent="0.35">
      <c r="A18" s="11" t="s">
        <v>108</v>
      </c>
      <c r="B18" s="12" t="s">
        <v>39</v>
      </c>
      <c r="C18" s="12" t="s">
        <v>40</v>
      </c>
      <c r="D18" s="13">
        <v>5664.17</v>
      </c>
      <c r="E18" s="13">
        <v>0</v>
      </c>
      <c r="F18" s="13">
        <v>6546.44</v>
      </c>
      <c r="G18" s="13">
        <v>0</v>
      </c>
      <c r="H18" s="15" t="s">
        <v>108</v>
      </c>
      <c r="I18" s="16">
        <v>151.66999999999999</v>
      </c>
      <c r="J18" s="16">
        <v>0</v>
      </c>
      <c r="K18" s="16">
        <v>38</v>
      </c>
      <c r="L18" s="16">
        <v>0</v>
      </c>
      <c r="M18" s="16">
        <v>0</v>
      </c>
      <c r="N18" s="16">
        <v>20.6</v>
      </c>
      <c r="O18" s="5">
        <v>0</v>
      </c>
      <c r="P18" s="16">
        <v>41.77</v>
      </c>
      <c r="Q18" s="5">
        <v>0.28999999999999998</v>
      </c>
      <c r="R18" s="16">
        <v>62.37</v>
      </c>
      <c r="S18" s="16">
        <v>0.19</v>
      </c>
      <c r="T18" s="16">
        <v>2621.44</v>
      </c>
      <c r="U18" s="16">
        <v>0</v>
      </c>
    </row>
    <row r="19" spans="1:21" ht="15" customHeight="1" x14ac:dyDescent="0.35">
      <c r="A19" s="11" t="s">
        <v>108</v>
      </c>
      <c r="B19" s="12" t="s">
        <v>67</v>
      </c>
      <c r="C19" s="12" t="s">
        <v>68</v>
      </c>
      <c r="D19" s="13">
        <v>4854.26</v>
      </c>
      <c r="E19" s="13">
        <v>-6.72</v>
      </c>
      <c r="F19" s="13">
        <v>5465.49</v>
      </c>
      <c r="G19" s="13">
        <v>0</v>
      </c>
      <c r="H19" s="15" t="s">
        <v>108</v>
      </c>
      <c r="I19" s="16">
        <v>151.66999999999999</v>
      </c>
      <c r="J19" s="16">
        <v>0</v>
      </c>
      <c r="K19" s="16">
        <v>38</v>
      </c>
      <c r="L19" s="16">
        <v>0</v>
      </c>
      <c r="M19" s="16">
        <v>-100</v>
      </c>
      <c r="N19" s="16">
        <v>20.84</v>
      </c>
      <c r="O19" s="5">
        <v>0</v>
      </c>
      <c r="P19" s="16">
        <v>41.86</v>
      </c>
      <c r="Q19" s="5">
        <v>0.28999999999999998</v>
      </c>
      <c r="R19" s="16">
        <v>62.71</v>
      </c>
      <c r="S19" s="16">
        <v>0.19</v>
      </c>
      <c r="T19" s="16">
        <v>1540.49</v>
      </c>
      <c r="U19" s="16">
        <v>0</v>
      </c>
    </row>
    <row r="20" spans="1:21" ht="15" customHeight="1" x14ac:dyDescent="0.35">
      <c r="A20" s="11" t="s">
        <v>108</v>
      </c>
      <c r="B20" s="12" t="s">
        <v>17</v>
      </c>
      <c r="C20" s="12" t="s">
        <v>18</v>
      </c>
      <c r="D20" s="13">
        <v>4569.46</v>
      </c>
      <c r="E20" s="13">
        <v>0</v>
      </c>
      <c r="F20" s="13">
        <v>6107.78</v>
      </c>
      <c r="G20" s="13">
        <v>0</v>
      </c>
      <c r="H20" s="15" t="s">
        <v>108</v>
      </c>
      <c r="I20" s="16">
        <v>151.66999999999999</v>
      </c>
      <c r="J20" s="16">
        <v>0</v>
      </c>
      <c r="K20" s="16">
        <v>12</v>
      </c>
      <c r="L20" s="16">
        <v>0</v>
      </c>
      <c r="M20" s="16">
        <v>-1000</v>
      </c>
      <c r="N20" s="16">
        <v>23.63</v>
      </c>
      <c r="O20" s="5">
        <v>0</v>
      </c>
      <c r="P20" s="16">
        <v>42.43</v>
      </c>
      <c r="Q20" s="5">
        <v>0.26</v>
      </c>
      <c r="R20" s="16">
        <v>66.06</v>
      </c>
      <c r="S20" s="16">
        <v>0.17</v>
      </c>
      <c r="T20" s="16">
        <v>2182.7800000000002</v>
      </c>
      <c r="U20" s="16">
        <v>0</v>
      </c>
    </row>
    <row r="21" spans="1:21" ht="15" customHeight="1" x14ac:dyDescent="0.35">
      <c r="A21" s="11" t="s">
        <v>108</v>
      </c>
      <c r="B21" s="12" t="s">
        <v>91</v>
      </c>
      <c r="C21" s="12" t="s">
        <v>92</v>
      </c>
      <c r="D21" s="13">
        <v>6449.91</v>
      </c>
      <c r="E21" s="13">
        <v>-0.04</v>
      </c>
      <c r="F21" s="13">
        <v>4284.1000000000004</v>
      </c>
      <c r="G21" s="13">
        <v>0</v>
      </c>
      <c r="H21" s="15" t="s">
        <v>108</v>
      </c>
      <c r="I21" s="16">
        <v>151.66999999999999</v>
      </c>
      <c r="J21" s="16">
        <v>0</v>
      </c>
      <c r="K21" s="16">
        <v>38</v>
      </c>
      <c r="L21" s="16">
        <v>0</v>
      </c>
      <c r="M21" s="16">
        <v>0</v>
      </c>
      <c r="N21" s="16">
        <v>21.58</v>
      </c>
      <c r="O21" s="5">
        <v>0.3</v>
      </c>
      <c r="P21" s="16">
        <v>35.770000000000003</v>
      </c>
      <c r="Q21" s="5">
        <v>0.08</v>
      </c>
      <c r="R21" s="16">
        <v>57.34</v>
      </c>
      <c r="S21" s="16">
        <v>0.16</v>
      </c>
      <c r="T21" s="16">
        <v>359.1</v>
      </c>
      <c r="U21" s="16">
        <v>0</v>
      </c>
    </row>
    <row r="22" spans="1:21" ht="15" customHeight="1" x14ac:dyDescent="0.35">
      <c r="A22" s="11" t="s">
        <v>108</v>
      </c>
      <c r="B22" s="12" t="s">
        <v>81</v>
      </c>
      <c r="C22" s="12" t="s">
        <v>82</v>
      </c>
      <c r="D22" s="13">
        <v>5961.93</v>
      </c>
      <c r="E22" s="13">
        <v>-0.01</v>
      </c>
      <c r="F22" s="13">
        <v>5554.13</v>
      </c>
      <c r="G22" s="13">
        <v>0</v>
      </c>
      <c r="H22" s="15" t="s">
        <v>108</v>
      </c>
      <c r="I22" s="16">
        <v>151.66999999999999</v>
      </c>
      <c r="J22" s="16">
        <v>0</v>
      </c>
      <c r="K22" s="16">
        <v>38</v>
      </c>
      <c r="L22" s="16">
        <v>0</v>
      </c>
      <c r="M22" s="16">
        <v>0</v>
      </c>
      <c r="N22" s="16">
        <v>20.82</v>
      </c>
      <c r="O22" s="5">
        <v>0</v>
      </c>
      <c r="P22" s="16">
        <v>41.72</v>
      </c>
      <c r="Q22" s="5">
        <v>0.06</v>
      </c>
      <c r="R22" s="16">
        <v>62.54</v>
      </c>
      <c r="S22" s="16">
        <v>0.04</v>
      </c>
      <c r="T22" s="16">
        <v>1629.13</v>
      </c>
      <c r="U22" s="16">
        <v>0</v>
      </c>
    </row>
    <row r="23" spans="1:21" ht="15" customHeight="1" x14ac:dyDescent="0.35">
      <c r="A23" s="18" t="s">
        <v>108</v>
      </c>
      <c r="B23" s="19" t="s">
        <v>75</v>
      </c>
      <c r="C23" s="19" t="s">
        <v>76</v>
      </c>
      <c r="D23" s="20">
        <v>4429.99</v>
      </c>
      <c r="E23" s="20">
        <v>-0.12</v>
      </c>
      <c r="F23" s="20">
        <v>4774.34</v>
      </c>
      <c r="G23" s="20">
        <v>0</v>
      </c>
      <c r="H23" s="22" t="s">
        <v>108</v>
      </c>
      <c r="I23" s="23">
        <v>151.66999999999999</v>
      </c>
      <c r="J23" s="23">
        <v>0</v>
      </c>
      <c r="K23" s="23">
        <v>14</v>
      </c>
      <c r="L23" s="23">
        <v>0</v>
      </c>
      <c r="M23" s="23">
        <v>0</v>
      </c>
      <c r="N23" s="23">
        <v>22.58</v>
      </c>
      <c r="O23" s="5">
        <v>0</v>
      </c>
      <c r="P23" s="23">
        <v>42.51</v>
      </c>
      <c r="Q23" s="5">
        <v>0.05</v>
      </c>
      <c r="R23" s="23">
        <v>65.09</v>
      </c>
      <c r="S23" s="23">
        <v>0.03</v>
      </c>
      <c r="T23" s="23">
        <v>849.34</v>
      </c>
      <c r="U23" s="23">
        <v>0</v>
      </c>
    </row>
    <row r="24" spans="1:21" ht="15" customHeight="1" x14ac:dyDescent="0.35">
      <c r="A24" s="18" t="s">
        <v>108</v>
      </c>
      <c r="B24" s="19" t="s">
        <v>23</v>
      </c>
      <c r="C24" s="19" t="s">
        <v>24</v>
      </c>
      <c r="D24" s="20">
        <v>2734.52</v>
      </c>
      <c r="E24" s="20">
        <v>-42.24</v>
      </c>
      <c r="F24" s="20">
        <v>5749.95</v>
      </c>
      <c r="G24" s="20">
        <v>0</v>
      </c>
      <c r="H24" s="22" t="s">
        <v>108</v>
      </c>
      <c r="I24" s="23">
        <v>151.66999999999999</v>
      </c>
      <c r="J24" s="23">
        <v>0</v>
      </c>
      <c r="K24" s="23">
        <v>38</v>
      </c>
      <c r="L24" s="23">
        <v>0</v>
      </c>
      <c r="M24" s="23">
        <v>-2500</v>
      </c>
      <c r="N24" s="23">
        <v>20.77</v>
      </c>
      <c r="O24" s="5">
        <v>0</v>
      </c>
      <c r="P24" s="23">
        <v>41.68</v>
      </c>
      <c r="Q24" s="5">
        <v>0</v>
      </c>
      <c r="R24" s="23">
        <v>62.45</v>
      </c>
      <c r="S24" s="23">
        <v>0</v>
      </c>
      <c r="T24" s="23">
        <v>1824.95</v>
      </c>
      <c r="U24" s="23">
        <v>0</v>
      </c>
    </row>
    <row r="25" spans="1:21" ht="15" customHeight="1" x14ac:dyDescent="0.35">
      <c r="A25" s="18" t="s">
        <v>108</v>
      </c>
      <c r="B25" s="19" t="s">
        <v>21</v>
      </c>
      <c r="C25" s="19" t="s">
        <v>22</v>
      </c>
      <c r="D25" s="20">
        <v>5763.43</v>
      </c>
      <c r="E25" s="20">
        <v>0</v>
      </c>
      <c r="F25" s="20">
        <v>8031</v>
      </c>
      <c r="G25" s="20">
        <v>0</v>
      </c>
      <c r="H25" s="22" t="s">
        <v>108</v>
      </c>
      <c r="I25" s="23">
        <v>151.66999999999999</v>
      </c>
      <c r="J25" s="23">
        <v>0</v>
      </c>
      <c r="K25" s="23">
        <v>0</v>
      </c>
      <c r="L25" s="23">
        <v>0</v>
      </c>
      <c r="M25" s="23">
        <v>0</v>
      </c>
      <c r="N25" s="23">
        <v>21</v>
      </c>
      <c r="O25" s="5">
        <v>0</v>
      </c>
      <c r="P25" s="23">
        <v>44.12</v>
      </c>
      <c r="Q25" s="5">
        <v>0</v>
      </c>
      <c r="R25" s="23">
        <v>65.12</v>
      </c>
      <c r="S25" s="23">
        <v>0</v>
      </c>
      <c r="T25" s="23">
        <v>4106</v>
      </c>
      <c r="U25" s="23">
        <v>0</v>
      </c>
    </row>
    <row r="26" spans="1:21" ht="15" customHeight="1" x14ac:dyDescent="0.35">
      <c r="A26" s="18" t="s">
        <v>108</v>
      </c>
      <c r="B26" s="19" t="s">
        <v>77</v>
      </c>
      <c r="C26" s="19" t="s">
        <v>78</v>
      </c>
      <c r="D26" s="20">
        <v>4225.57</v>
      </c>
      <c r="E26" s="20">
        <v>0</v>
      </c>
      <c r="F26" s="20">
        <v>4593.58</v>
      </c>
      <c r="G26" s="20">
        <v>0</v>
      </c>
      <c r="H26" s="22" t="s">
        <v>108</v>
      </c>
      <c r="I26" s="23">
        <v>151.66999999999999</v>
      </c>
      <c r="J26" s="23">
        <v>0</v>
      </c>
      <c r="K26" s="23">
        <v>38</v>
      </c>
      <c r="L26" s="23">
        <v>0</v>
      </c>
      <c r="M26" s="23">
        <v>0</v>
      </c>
      <c r="N26" s="23">
        <v>21.13</v>
      </c>
      <c r="O26" s="5">
        <v>0</v>
      </c>
      <c r="P26" s="23">
        <v>35.74</v>
      </c>
      <c r="Q26" s="5">
        <v>0</v>
      </c>
      <c r="R26" s="23">
        <v>56.87</v>
      </c>
      <c r="S26" s="23">
        <v>0</v>
      </c>
      <c r="T26" s="23">
        <v>668.58</v>
      </c>
      <c r="U26" s="23">
        <v>0</v>
      </c>
    </row>
    <row r="27" spans="1:21" ht="15" customHeight="1" x14ac:dyDescent="0.35">
      <c r="A27" s="18" t="s">
        <v>108</v>
      </c>
      <c r="B27" s="19" t="s">
        <v>79</v>
      </c>
      <c r="C27" s="19" t="s">
        <v>80</v>
      </c>
      <c r="D27" s="20">
        <v>5399.61</v>
      </c>
      <c r="E27" s="20">
        <v>0</v>
      </c>
      <c r="F27" s="20">
        <v>5462.84</v>
      </c>
      <c r="G27" s="20">
        <v>0</v>
      </c>
      <c r="H27" s="22" t="s">
        <v>108</v>
      </c>
      <c r="I27" s="23">
        <v>151.66999999999999</v>
      </c>
      <c r="J27" s="23">
        <v>0</v>
      </c>
      <c r="K27" s="23">
        <v>38</v>
      </c>
      <c r="L27" s="23">
        <v>0</v>
      </c>
      <c r="M27" s="23">
        <v>0</v>
      </c>
      <c r="N27" s="23">
        <v>20.85</v>
      </c>
      <c r="O27" s="5">
        <v>0</v>
      </c>
      <c r="P27" s="23">
        <v>41.7</v>
      </c>
      <c r="Q27" s="5">
        <v>0</v>
      </c>
      <c r="R27" s="23">
        <v>62.54</v>
      </c>
      <c r="S27" s="23">
        <v>0</v>
      </c>
      <c r="T27" s="23">
        <v>1537.84</v>
      </c>
      <c r="U27" s="23">
        <v>0</v>
      </c>
    </row>
    <row r="28" spans="1:21" ht="15" customHeight="1" x14ac:dyDescent="0.35">
      <c r="A28" s="18" t="s">
        <v>108</v>
      </c>
      <c r="B28" s="19" t="s">
        <v>87</v>
      </c>
      <c r="C28" s="19" t="s">
        <v>88</v>
      </c>
      <c r="D28" s="20">
        <v>6406.14</v>
      </c>
      <c r="E28" s="20">
        <v>0</v>
      </c>
      <c r="F28" s="20">
        <v>6707.85</v>
      </c>
      <c r="G28" s="20">
        <v>0</v>
      </c>
      <c r="H28" s="22" t="s">
        <v>108</v>
      </c>
      <c r="I28" s="23">
        <v>151.66999999999999</v>
      </c>
      <c r="J28" s="23">
        <v>0</v>
      </c>
      <c r="K28" s="23">
        <v>38</v>
      </c>
      <c r="L28" s="23">
        <v>0</v>
      </c>
      <c r="M28" s="23">
        <v>0</v>
      </c>
      <c r="N28" s="23">
        <v>20.57</v>
      </c>
      <c r="O28" s="5">
        <v>0</v>
      </c>
      <c r="P28" s="23">
        <v>41.65</v>
      </c>
      <c r="Q28" s="5">
        <v>0</v>
      </c>
      <c r="R28" s="23">
        <v>62.22</v>
      </c>
      <c r="S28" s="23">
        <v>0</v>
      </c>
      <c r="T28" s="23">
        <v>2782.85</v>
      </c>
      <c r="U28" s="23">
        <v>0</v>
      </c>
    </row>
    <row r="29" spans="1:21" ht="15" customHeight="1" x14ac:dyDescent="0.35">
      <c r="A29" s="18" t="s">
        <v>108</v>
      </c>
      <c r="B29" s="19" t="s">
        <v>89</v>
      </c>
      <c r="C29" s="19" t="s">
        <v>90</v>
      </c>
      <c r="D29" s="20">
        <v>5371.19</v>
      </c>
      <c r="E29" s="20">
        <v>2.0699999999999998</v>
      </c>
      <c r="F29" s="20">
        <v>5944.44</v>
      </c>
      <c r="G29" s="20">
        <v>0</v>
      </c>
      <c r="H29" s="22" t="s">
        <v>108</v>
      </c>
      <c r="I29" s="23">
        <v>151.66999999999999</v>
      </c>
      <c r="J29" s="23">
        <v>0</v>
      </c>
      <c r="K29" s="23">
        <v>38</v>
      </c>
      <c r="L29" s="23">
        <v>0</v>
      </c>
      <c r="M29" s="23">
        <v>0</v>
      </c>
      <c r="N29" s="23">
        <v>20.72</v>
      </c>
      <c r="O29" s="5">
        <v>0</v>
      </c>
      <c r="P29" s="23">
        <v>41.67</v>
      </c>
      <c r="Q29" s="5">
        <v>0</v>
      </c>
      <c r="R29" s="23">
        <v>62.4</v>
      </c>
      <c r="S29" s="23">
        <v>0</v>
      </c>
      <c r="T29" s="23">
        <v>2019.44</v>
      </c>
      <c r="U29" s="23">
        <v>0</v>
      </c>
    </row>
    <row r="30" spans="1:21" ht="15" customHeight="1" x14ac:dyDescent="0.35">
      <c r="A30" s="18" t="s">
        <v>108</v>
      </c>
      <c r="B30" s="19" t="s">
        <v>25</v>
      </c>
      <c r="C30" s="19" t="s">
        <v>26</v>
      </c>
      <c r="D30" s="20">
        <v>6068.48</v>
      </c>
      <c r="E30" s="20">
        <v>-0.03</v>
      </c>
      <c r="F30" s="20">
        <v>5944.41</v>
      </c>
      <c r="G30" s="20">
        <v>0</v>
      </c>
      <c r="H30" s="22" t="s">
        <v>108</v>
      </c>
      <c r="I30" s="23">
        <v>151.66999999999999</v>
      </c>
      <c r="J30" s="23">
        <v>0</v>
      </c>
      <c r="K30" s="23">
        <v>32</v>
      </c>
      <c r="L30" s="23">
        <v>0</v>
      </c>
      <c r="M30" s="23">
        <v>0</v>
      </c>
      <c r="N30" s="23">
        <v>21.1</v>
      </c>
      <c r="O30" s="5">
        <v>0</v>
      </c>
      <c r="P30" s="23">
        <v>41.83</v>
      </c>
      <c r="Q30" s="5">
        <v>0</v>
      </c>
      <c r="R30" s="23">
        <v>62.93</v>
      </c>
      <c r="S30" s="23">
        <v>0</v>
      </c>
      <c r="T30" s="23">
        <v>2019.41</v>
      </c>
      <c r="U30" s="23">
        <v>0</v>
      </c>
    </row>
    <row r="31" spans="1:21" ht="15" customHeight="1" x14ac:dyDescent="0.35">
      <c r="A31" s="18" t="s">
        <v>108</v>
      </c>
      <c r="B31" s="19" t="s">
        <v>43</v>
      </c>
      <c r="C31" s="19" t="s">
        <v>44</v>
      </c>
      <c r="D31" s="20">
        <v>6015.23</v>
      </c>
      <c r="E31" s="20">
        <v>-7.0000000000000007E-2</v>
      </c>
      <c r="F31" s="20">
        <v>6427.36</v>
      </c>
      <c r="G31" s="20">
        <v>0</v>
      </c>
      <c r="H31" s="22" t="s">
        <v>108</v>
      </c>
      <c r="I31" s="23">
        <v>151.66999999999999</v>
      </c>
      <c r="J31" s="23">
        <v>0</v>
      </c>
      <c r="K31" s="23">
        <v>38</v>
      </c>
      <c r="L31" s="23">
        <v>0</v>
      </c>
      <c r="M31" s="23">
        <v>0</v>
      </c>
      <c r="N31" s="23">
        <v>20.62</v>
      </c>
      <c r="O31" s="5">
        <v>0</v>
      </c>
      <c r="P31" s="23">
        <v>41.66</v>
      </c>
      <c r="Q31" s="5">
        <v>0</v>
      </c>
      <c r="R31" s="23">
        <v>62.28</v>
      </c>
      <c r="S31" s="23">
        <v>0</v>
      </c>
      <c r="T31" s="23">
        <v>2502.36</v>
      </c>
      <c r="U31" s="23">
        <v>0</v>
      </c>
    </row>
    <row r="32" spans="1:21" ht="15" customHeight="1" x14ac:dyDescent="0.35">
      <c r="A32" s="18" t="s">
        <v>108</v>
      </c>
      <c r="B32" s="19" t="s">
        <v>63</v>
      </c>
      <c r="C32" s="19" t="s">
        <v>64</v>
      </c>
      <c r="D32" s="20">
        <v>4986.76</v>
      </c>
      <c r="E32" s="20">
        <v>-0.1</v>
      </c>
      <c r="F32" s="20">
        <v>5334.03</v>
      </c>
      <c r="G32" s="20">
        <v>0</v>
      </c>
      <c r="H32" s="22" t="s">
        <v>108</v>
      </c>
      <c r="I32" s="23">
        <v>151.66999999999999</v>
      </c>
      <c r="J32" s="23">
        <v>0</v>
      </c>
      <c r="K32" s="23">
        <v>15</v>
      </c>
      <c r="L32" s="23">
        <v>0</v>
      </c>
      <c r="M32" s="23">
        <v>0</v>
      </c>
      <c r="N32" s="23">
        <v>22.32</v>
      </c>
      <c r="O32" s="5">
        <v>0</v>
      </c>
      <c r="P32" s="23">
        <v>42.35</v>
      </c>
      <c r="Q32" s="5">
        <v>0</v>
      </c>
      <c r="R32" s="23">
        <v>64.67</v>
      </c>
      <c r="S32" s="23">
        <v>0</v>
      </c>
      <c r="T32" s="23">
        <v>1409.03</v>
      </c>
      <c r="U32" s="23">
        <v>0</v>
      </c>
    </row>
    <row r="33" spans="1:21" ht="15" customHeight="1" x14ac:dyDescent="0.35">
      <c r="A33" s="18" t="s">
        <v>108</v>
      </c>
      <c r="B33" s="19" t="s">
        <v>69</v>
      </c>
      <c r="C33" s="19" t="s">
        <v>70</v>
      </c>
      <c r="D33" s="20">
        <v>6419.46</v>
      </c>
      <c r="E33" s="20">
        <v>0</v>
      </c>
      <c r="F33" s="20">
        <v>5017.08</v>
      </c>
      <c r="G33" s="20">
        <v>0</v>
      </c>
      <c r="H33" s="22" t="s">
        <v>108</v>
      </c>
      <c r="I33" s="23">
        <v>151.66999999999999</v>
      </c>
      <c r="J33" s="23">
        <v>0</v>
      </c>
      <c r="K33" s="23">
        <v>38</v>
      </c>
      <c r="L33" s="23">
        <v>0</v>
      </c>
      <c r="M33" s="23">
        <v>0</v>
      </c>
      <c r="N33" s="23">
        <v>21.25</v>
      </c>
      <c r="O33" s="5">
        <v>0</v>
      </c>
      <c r="P33" s="23">
        <v>35.72</v>
      </c>
      <c r="Q33" s="5">
        <v>0</v>
      </c>
      <c r="R33" s="23">
        <v>56.96</v>
      </c>
      <c r="S33" s="23">
        <v>0</v>
      </c>
      <c r="T33" s="23">
        <v>1092.08</v>
      </c>
      <c r="U33" s="23">
        <v>0</v>
      </c>
    </row>
    <row r="34" spans="1:21" ht="15" customHeight="1" x14ac:dyDescent="0.35">
      <c r="A34" s="18" t="s">
        <v>108</v>
      </c>
      <c r="B34" s="19" t="s">
        <v>73</v>
      </c>
      <c r="C34" s="19" t="s">
        <v>74</v>
      </c>
      <c r="D34" s="20">
        <v>4330.8599999999997</v>
      </c>
      <c r="E34" s="27">
        <v>-18.760000000000002</v>
      </c>
      <c r="F34" s="20">
        <v>5920.62</v>
      </c>
      <c r="G34" s="27">
        <v>0</v>
      </c>
      <c r="H34" s="22" t="s">
        <v>108</v>
      </c>
      <c r="I34" s="23">
        <v>151.66999999999999</v>
      </c>
      <c r="J34" s="27">
        <v>0</v>
      </c>
      <c r="K34" s="23">
        <v>38</v>
      </c>
      <c r="L34" s="27">
        <v>0</v>
      </c>
      <c r="M34" s="23">
        <v>-1000</v>
      </c>
      <c r="N34" s="23">
        <v>20.73</v>
      </c>
      <c r="O34" s="5">
        <v>0</v>
      </c>
      <c r="P34" s="23">
        <v>41.68</v>
      </c>
      <c r="Q34" s="5">
        <v>0</v>
      </c>
      <c r="R34" s="23">
        <v>62.41</v>
      </c>
      <c r="S34" s="27">
        <v>0</v>
      </c>
      <c r="T34" s="23">
        <v>1995.62</v>
      </c>
      <c r="U34" s="23">
        <v>0</v>
      </c>
    </row>
    <row r="35" spans="1:21" ht="15" customHeight="1" x14ac:dyDescent="0.35">
      <c r="A35" s="24" t="s">
        <v>108</v>
      </c>
      <c r="B35" s="25" t="s">
        <v>35</v>
      </c>
      <c r="C35" s="25" t="s">
        <v>36</v>
      </c>
      <c r="D35" s="26">
        <v>4762.7700000000004</v>
      </c>
      <c r="E35" s="26">
        <v>0</v>
      </c>
      <c r="F35" s="26">
        <v>5610.7</v>
      </c>
      <c r="G35" s="26">
        <v>0</v>
      </c>
      <c r="H35" s="24" t="s">
        <v>108</v>
      </c>
      <c r="I35" s="27">
        <v>151.66999999999999</v>
      </c>
      <c r="J35" s="27">
        <v>0</v>
      </c>
      <c r="K35" s="27">
        <v>0</v>
      </c>
      <c r="L35" s="27">
        <v>0</v>
      </c>
      <c r="M35" s="27">
        <v>0</v>
      </c>
      <c r="N35" s="27">
        <v>23.42</v>
      </c>
      <c r="O35" s="5">
        <v>0</v>
      </c>
      <c r="P35" s="27">
        <v>42.71</v>
      </c>
      <c r="Q35" s="5">
        <v>0</v>
      </c>
      <c r="R35" s="27">
        <v>66.13</v>
      </c>
      <c r="S35" s="27">
        <v>0</v>
      </c>
      <c r="T35" s="27">
        <v>1685.7</v>
      </c>
      <c r="U35" s="27">
        <v>0</v>
      </c>
    </row>
    <row r="36" spans="1:21" ht="15" customHeight="1" x14ac:dyDescent="0.35">
      <c r="A36" s="24" t="s">
        <v>108</v>
      </c>
      <c r="B36" s="25" t="s">
        <v>19</v>
      </c>
      <c r="C36" s="25" t="s">
        <v>20</v>
      </c>
      <c r="D36" s="26">
        <v>4622.2299999999996</v>
      </c>
      <c r="E36" s="26">
        <v>3.33</v>
      </c>
      <c r="F36" s="26">
        <v>4506.26</v>
      </c>
      <c r="G36" s="26">
        <v>3.9</v>
      </c>
      <c r="H36" s="24" t="s">
        <v>108</v>
      </c>
      <c r="I36" s="27">
        <v>151.66999999999999</v>
      </c>
      <c r="J36" s="27">
        <v>0</v>
      </c>
      <c r="K36" s="27">
        <v>38</v>
      </c>
      <c r="L36" s="27">
        <v>0</v>
      </c>
      <c r="M36" s="27">
        <v>0</v>
      </c>
      <c r="N36" s="27">
        <v>21.16</v>
      </c>
      <c r="O36" s="5">
        <v>-0.37</v>
      </c>
      <c r="P36" s="27">
        <v>35.75</v>
      </c>
      <c r="Q36" s="5">
        <v>-0.03</v>
      </c>
      <c r="R36" s="27">
        <v>56.91</v>
      </c>
      <c r="S36" s="27">
        <v>-0.16</v>
      </c>
      <c r="T36" s="27">
        <v>581.26</v>
      </c>
      <c r="U36" s="27">
        <v>0</v>
      </c>
    </row>
    <row r="37" spans="1:21" ht="15" customHeight="1" x14ac:dyDescent="0.35">
      <c r="A37" s="24" t="s">
        <v>108</v>
      </c>
      <c r="B37" s="25" t="s">
        <v>37</v>
      </c>
      <c r="C37" s="25" t="s">
        <v>38</v>
      </c>
      <c r="D37" s="26">
        <v>4879.9799999999996</v>
      </c>
      <c r="E37" s="26">
        <v>0</v>
      </c>
      <c r="F37" s="26">
        <v>5465.49</v>
      </c>
      <c r="G37" s="26">
        <v>0</v>
      </c>
      <c r="H37" s="24" t="s">
        <v>108</v>
      </c>
      <c r="I37" s="27">
        <v>151.66999999999999</v>
      </c>
      <c r="J37" s="27">
        <v>0</v>
      </c>
      <c r="K37" s="27">
        <v>38</v>
      </c>
      <c r="L37" s="27">
        <v>0</v>
      </c>
      <c r="M37" s="27">
        <v>-200</v>
      </c>
      <c r="N37" s="27">
        <v>22.14</v>
      </c>
      <c r="O37" s="5">
        <v>0</v>
      </c>
      <c r="P37" s="27">
        <v>41.72</v>
      </c>
      <c r="Q37" s="5">
        <v>-0.06</v>
      </c>
      <c r="R37" s="27">
        <v>63.86</v>
      </c>
      <c r="S37" s="27">
        <v>-0.04</v>
      </c>
      <c r="T37" s="27">
        <v>1540.49</v>
      </c>
      <c r="U37" s="27">
        <v>0</v>
      </c>
    </row>
    <row r="38" spans="1:21" ht="15" customHeight="1" x14ac:dyDescent="0.35">
      <c r="A38" s="24" t="s">
        <v>108</v>
      </c>
      <c r="B38" s="25" t="s">
        <v>71</v>
      </c>
      <c r="C38" s="25" t="s">
        <v>72</v>
      </c>
      <c r="D38" s="26">
        <v>4518.8999999999996</v>
      </c>
      <c r="E38" s="26">
        <v>0</v>
      </c>
      <c r="F38" s="26">
        <v>4964.04</v>
      </c>
      <c r="G38" s="26">
        <v>0</v>
      </c>
      <c r="H38" s="24" t="s">
        <v>108</v>
      </c>
      <c r="I38" s="27">
        <v>151.66999999999999</v>
      </c>
      <c r="J38" s="27">
        <v>0</v>
      </c>
      <c r="K38" s="27">
        <v>38</v>
      </c>
      <c r="L38" s="27">
        <v>0</v>
      </c>
      <c r="M38" s="27">
        <v>0</v>
      </c>
      <c r="N38" s="27">
        <v>21</v>
      </c>
      <c r="O38" s="5">
        <v>0</v>
      </c>
      <c r="P38" s="27">
        <v>35.72</v>
      </c>
      <c r="Q38" s="5">
        <v>-0.3</v>
      </c>
      <c r="R38" s="27">
        <v>56.72</v>
      </c>
      <c r="S38" s="27">
        <v>-0.19</v>
      </c>
      <c r="T38" s="27">
        <v>1039.04</v>
      </c>
      <c r="U38" s="27">
        <v>0</v>
      </c>
    </row>
    <row r="39" spans="1:21" ht="15" customHeight="1" x14ac:dyDescent="0.35">
      <c r="A39" s="24" t="s">
        <v>108</v>
      </c>
      <c r="B39" s="25" t="s">
        <v>57</v>
      </c>
      <c r="C39" s="25" t="s">
        <v>58</v>
      </c>
      <c r="D39" s="26">
        <v>5010.17</v>
      </c>
      <c r="E39" s="26">
        <v>4.95</v>
      </c>
      <c r="F39" s="26">
        <v>5281.22</v>
      </c>
      <c r="G39" s="26">
        <v>5.15</v>
      </c>
      <c r="H39" s="24" t="s">
        <v>108</v>
      </c>
      <c r="I39" s="27">
        <v>137.66999999999999</v>
      </c>
      <c r="J39" s="27">
        <v>5.36</v>
      </c>
      <c r="K39" s="27">
        <v>34.479999999999997</v>
      </c>
      <c r="L39" s="27">
        <v>5.38</v>
      </c>
      <c r="M39" s="27">
        <v>0</v>
      </c>
      <c r="N39" s="27">
        <v>20.85</v>
      </c>
      <c r="O39" s="5">
        <v>-0.27</v>
      </c>
      <c r="P39" s="27">
        <v>41.86</v>
      </c>
      <c r="Q39" s="5">
        <v>-0.34</v>
      </c>
      <c r="R39" s="27">
        <v>62.71</v>
      </c>
      <c r="S39" s="27">
        <v>-0.31</v>
      </c>
      <c r="T39" s="27">
        <v>1617.89</v>
      </c>
      <c r="U39" s="27">
        <v>0</v>
      </c>
    </row>
    <row r="40" spans="1:21" ht="15" customHeight="1" x14ac:dyDescent="0.35">
      <c r="A40" s="24" t="s">
        <v>108</v>
      </c>
      <c r="B40" s="25" t="s">
        <v>55</v>
      </c>
      <c r="C40" s="25" t="s">
        <v>56</v>
      </c>
      <c r="D40" s="26">
        <v>4925.17</v>
      </c>
      <c r="E40" s="27">
        <v>0</v>
      </c>
      <c r="F40" s="26">
        <v>6245.73</v>
      </c>
      <c r="G40" s="27">
        <v>0</v>
      </c>
      <c r="H40" s="24" t="s">
        <v>108</v>
      </c>
      <c r="I40" s="27">
        <v>151.66999999999999</v>
      </c>
      <c r="J40" s="27">
        <v>0</v>
      </c>
      <c r="K40" s="27">
        <v>37</v>
      </c>
      <c r="L40" s="27">
        <v>0</v>
      </c>
      <c r="M40" s="27">
        <v>0</v>
      </c>
      <c r="N40" s="27">
        <v>18.79</v>
      </c>
      <c r="O40" s="5">
        <v>0</v>
      </c>
      <c r="P40" s="27">
        <v>41.69</v>
      </c>
      <c r="Q40" s="5">
        <v>-0.39</v>
      </c>
      <c r="R40" s="27">
        <v>60.48</v>
      </c>
      <c r="S40" s="27">
        <v>-0.27</v>
      </c>
      <c r="T40" s="27">
        <v>2320.73</v>
      </c>
      <c r="U40" s="27">
        <v>0</v>
      </c>
    </row>
    <row r="41" spans="1:21" ht="15" customHeight="1" x14ac:dyDescent="0.35">
      <c r="A41" s="24" t="s">
        <v>108</v>
      </c>
      <c r="B41" s="25" t="s">
        <v>45</v>
      </c>
      <c r="C41" s="25" t="s">
        <v>46</v>
      </c>
      <c r="D41" s="26">
        <v>5213.87</v>
      </c>
      <c r="E41" s="27">
        <v>9.93</v>
      </c>
      <c r="F41" s="26">
        <v>6462.87</v>
      </c>
      <c r="G41" s="27">
        <v>9.82</v>
      </c>
      <c r="H41" s="24" t="s">
        <v>108</v>
      </c>
      <c r="I41" s="27">
        <v>151.66999999999999</v>
      </c>
      <c r="J41" s="27">
        <v>10.17</v>
      </c>
      <c r="K41" s="27">
        <v>27</v>
      </c>
      <c r="L41" s="27">
        <v>10.199999999999999</v>
      </c>
      <c r="M41" s="27">
        <v>0</v>
      </c>
      <c r="N41" s="27">
        <v>19.329999999999998</v>
      </c>
      <c r="O41" s="5">
        <v>-0.42</v>
      </c>
      <c r="P41" s="27">
        <v>41.91</v>
      </c>
      <c r="Q41" s="5">
        <v>-0.59</v>
      </c>
      <c r="R41" s="27">
        <v>61.24</v>
      </c>
      <c r="S41" s="27">
        <v>-0.54</v>
      </c>
      <c r="T41" s="27">
        <v>2537.87</v>
      </c>
      <c r="U41" s="27">
        <v>0</v>
      </c>
    </row>
    <row r="42" spans="1:21" s="21" customFormat="1" ht="15" customHeight="1" x14ac:dyDescent="0.35">
      <c r="A42" s="24" t="s">
        <v>108</v>
      </c>
      <c r="B42" s="25" t="s">
        <v>83</v>
      </c>
      <c r="C42" s="25" t="s">
        <v>84</v>
      </c>
      <c r="D42" s="26">
        <v>6401.98</v>
      </c>
      <c r="E42" s="26">
        <v>29.18</v>
      </c>
      <c r="F42" s="26">
        <v>6714.47</v>
      </c>
      <c r="G42" s="26">
        <v>28.91</v>
      </c>
      <c r="H42" s="24" t="s">
        <v>108</v>
      </c>
      <c r="I42" s="27">
        <v>151.66999999999999</v>
      </c>
      <c r="J42" s="27">
        <v>30</v>
      </c>
      <c r="K42" s="27">
        <v>38</v>
      </c>
      <c r="L42" s="27">
        <v>30.14</v>
      </c>
      <c r="M42" s="27">
        <v>0</v>
      </c>
      <c r="N42" s="27">
        <v>20.57</v>
      </c>
      <c r="O42" s="5">
        <v>-1.1399999999999999</v>
      </c>
      <c r="P42" s="27">
        <v>41.65</v>
      </c>
      <c r="Q42" s="5">
        <v>-0.61</v>
      </c>
      <c r="R42" s="27">
        <v>62.22</v>
      </c>
      <c r="S42" s="27">
        <v>-0.79</v>
      </c>
      <c r="T42" s="27">
        <v>2789.47</v>
      </c>
      <c r="U42" s="27">
        <v>0</v>
      </c>
    </row>
    <row r="43" spans="1:21" ht="15" customHeight="1" x14ac:dyDescent="0.35">
      <c r="A43" s="24" t="s">
        <v>108</v>
      </c>
      <c r="B43" s="25" t="s">
        <v>27</v>
      </c>
      <c r="C43" s="25" t="s">
        <v>28</v>
      </c>
      <c r="D43" s="27">
        <v>5093.03</v>
      </c>
      <c r="E43" s="27">
        <v>0</v>
      </c>
      <c r="F43" s="27">
        <v>5301.5</v>
      </c>
      <c r="G43" s="27">
        <v>0</v>
      </c>
      <c r="H43" s="24" t="s">
        <v>108</v>
      </c>
      <c r="I43" s="27">
        <v>151.66999999999999</v>
      </c>
      <c r="J43" s="27">
        <v>0</v>
      </c>
      <c r="K43" s="27">
        <v>34</v>
      </c>
      <c r="L43" s="27">
        <v>0</v>
      </c>
      <c r="M43" s="27">
        <v>0</v>
      </c>
      <c r="N43" s="27">
        <v>21.14</v>
      </c>
      <c r="O43" s="27">
        <v>0</v>
      </c>
      <c r="P43" s="27">
        <v>60.13</v>
      </c>
      <c r="Q43" s="27">
        <v>66.84</v>
      </c>
      <c r="R43" s="27">
        <v>81.27</v>
      </c>
      <c r="S43" s="27">
        <v>42.13</v>
      </c>
      <c r="T43" s="27">
        <v>1376.5</v>
      </c>
      <c r="U43" s="27">
        <v>0</v>
      </c>
    </row>
    <row r="44" spans="1:21" ht="15" customHeight="1" x14ac:dyDescent="0.35">
      <c r="A44" s="24" t="s">
        <v>108</v>
      </c>
      <c r="B44" s="25" t="s">
        <v>65</v>
      </c>
      <c r="C44" s="25" t="s">
        <v>66</v>
      </c>
      <c r="D44" s="27">
        <v>3140.01</v>
      </c>
      <c r="E44" s="27">
        <v>0</v>
      </c>
      <c r="F44" s="27">
        <v>3316.28</v>
      </c>
      <c r="G44" s="27">
        <v>0</v>
      </c>
      <c r="H44" s="24" t="s">
        <v>108</v>
      </c>
      <c r="I44" s="27">
        <v>151.66999999999999</v>
      </c>
      <c r="J44" s="27">
        <v>0</v>
      </c>
      <c r="K44" s="27">
        <v>20</v>
      </c>
      <c r="L44" s="27">
        <v>0</v>
      </c>
      <c r="M44" s="27">
        <v>0</v>
      </c>
      <c r="N44" s="27">
        <v>22.63</v>
      </c>
      <c r="O44" s="27">
        <v>0</v>
      </c>
      <c r="P44" s="27">
        <v>36.5</v>
      </c>
      <c r="Q44" s="27">
        <v>0.34</v>
      </c>
      <c r="R44" s="27">
        <v>59.13</v>
      </c>
      <c r="S44" s="27">
        <v>0.21</v>
      </c>
      <c r="T44" s="27">
        <v>0</v>
      </c>
      <c r="U44" s="27">
        <v>0</v>
      </c>
    </row>
    <row r="45" spans="1:21" ht="15" customHeight="1" x14ac:dyDescent="0.35">
      <c r="A45" s="24" t="s">
        <v>108</v>
      </c>
      <c r="B45" s="25" t="s">
        <v>29</v>
      </c>
      <c r="C45" s="25" t="s">
        <v>30</v>
      </c>
      <c r="D45" s="27">
        <v>5106.8100000000004</v>
      </c>
      <c r="E45" s="27">
        <v>-1.84</v>
      </c>
      <c r="F45" s="27">
        <v>5389.68</v>
      </c>
      <c r="G45" s="27">
        <v>7.48</v>
      </c>
      <c r="H45" s="24" t="s">
        <v>108</v>
      </c>
      <c r="I45" s="27">
        <v>151.66999999999999</v>
      </c>
      <c r="J45" s="27">
        <v>0</v>
      </c>
      <c r="K45" s="27">
        <v>20</v>
      </c>
      <c r="L45" s="27">
        <v>100</v>
      </c>
      <c r="M45" s="27">
        <v>0</v>
      </c>
      <c r="N45" s="27">
        <v>21.97</v>
      </c>
      <c r="O45" s="27">
        <v>-3.6</v>
      </c>
      <c r="P45" s="27">
        <v>42.27</v>
      </c>
      <c r="Q45" s="27">
        <v>-0.83</v>
      </c>
      <c r="R45" s="27">
        <v>64.239999999999995</v>
      </c>
      <c r="S45" s="27">
        <v>-1.79</v>
      </c>
      <c r="T45" s="27">
        <v>1464.68</v>
      </c>
      <c r="U45" s="27">
        <v>0</v>
      </c>
    </row>
    <row r="46" spans="1:21" ht="15" customHeight="1" x14ac:dyDescent="0.35">
      <c r="A46" s="24" t="s">
        <v>108</v>
      </c>
      <c r="B46" s="25" t="s">
        <v>93</v>
      </c>
      <c r="C46" s="25" t="s">
        <v>94</v>
      </c>
      <c r="D46" s="27">
        <v>4786.96</v>
      </c>
      <c r="E46" s="28" t="s">
        <v>95</v>
      </c>
      <c r="F46" s="27">
        <v>5173.09</v>
      </c>
      <c r="G46" s="28" t="s">
        <v>95</v>
      </c>
      <c r="H46" s="24" t="s">
        <v>108</v>
      </c>
      <c r="I46" s="27">
        <v>151.66999999999999</v>
      </c>
      <c r="J46" s="28" t="s">
        <v>95</v>
      </c>
      <c r="K46" s="27">
        <v>38</v>
      </c>
      <c r="L46" s="28" t="s">
        <v>95</v>
      </c>
      <c r="M46" s="27">
        <v>0</v>
      </c>
      <c r="N46" s="27">
        <v>20.93</v>
      </c>
      <c r="O46" s="27">
        <v>6.98</v>
      </c>
      <c r="P46" s="27">
        <v>41.99</v>
      </c>
      <c r="Q46" s="27">
        <v>21.36</v>
      </c>
      <c r="R46" s="27">
        <v>62.92</v>
      </c>
      <c r="S46" s="27">
        <v>16.170000000000002</v>
      </c>
      <c r="T46" s="27">
        <v>1248.0899999999999</v>
      </c>
      <c r="U46" s="27">
        <v>0</v>
      </c>
    </row>
  </sheetData>
  <sortState ref="A6:U46">
    <sortCondition descending="1" ref="A8"/>
  </sortState>
  <conditionalFormatting sqref="Q6:Q46">
    <cfRule type="cellIs" dxfId="29" priority="1" operator="lessThan">
      <formula>0</formula>
    </cfRule>
    <cfRule type="cellIs" dxfId="28" priority="2" operator="greaterThan">
      <formula>0</formula>
    </cfRule>
    <cfRule type="cellIs" dxfId="27" priority="3" operator="equal">
      <formula>0</formula>
    </cfRule>
  </conditionalFormatting>
  <conditionalFormatting sqref="O2">
    <cfRule type="cellIs" dxfId="26" priority="16" operator="lessThan">
      <formula>0</formula>
    </cfRule>
    <cfRule type="cellIs" dxfId="25" priority="17" operator="greaterThan">
      <formula>0</formula>
    </cfRule>
    <cfRule type="cellIs" dxfId="24" priority="18" operator="equal">
      <formula>0</formula>
    </cfRule>
  </conditionalFormatting>
  <conditionalFormatting sqref="O4">
    <cfRule type="cellIs" dxfId="23" priority="13" operator="lessThan">
      <formula>0</formula>
    </cfRule>
    <cfRule type="cellIs" dxfId="22" priority="14" operator="greaterThan">
      <formula>0</formula>
    </cfRule>
    <cfRule type="cellIs" dxfId="21" priority="15" operator="equal">
      <formula>0</formula>
    </cfRule>
  </conditionalFormatting>
  <conditionalFormatting sqref="O6:O46">
    <cfRule type="cellIs" dxfId="20" priority="10" operator="lessThan">
      <formula>0</formula>
    </cfRule>
    <cfRule type="cellIs" dxfId="19" priority="11" operator="greaterThan">
      <formula>0</formula>
    </cfRule>
    <cfRule type="cellIs" dxfId="18" priority="12" operator="equal">
      <formula>0</formula>
    </cfRule>
  </conditionalFormatting>
  <conditionalFormatting sqref="Q2">
    <cfRule type="cellIs" dxfId="17" priority="7" operator="lessThan">
      <formula>0</formula>
    </cfRule>
    <cfRule type="cellIs" dxfId="16" priority="8" operator="greaterThan">
      <formula>0</formula>
    </cfRule>
    <cfRule type="cellIs" dxfId="15" priority="9" operator="equal">
      <formula>0</formula>
    </cfRule>
  </conditionalFormatting>
  <conditionalFormatting sqref="Q4">
    <cfRule type="cellIs" dxfId="14" priority="4" operator="lessThan">
      <formula>0</formula>
    </cfRule>
    <cfRule type="cellIs" dxfId="13" priority="5" operator="greaterThan">
      <formula>0</formula>
    </cfRule>
    <cfRule type="cellIs" dxfId="12" priority="6" operator="equal">
      <formula>0</formula>
    </cfRule>
  </conditionalFormatting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46" zoomScale="175" zoomScaleNormal="175" workbookViewId="0">
      <selection activeCell="D47" sqref="D47"/>
    </sheetView>
  </sheetViews>
  <sheetFormatPr baseColWidth="10" defaultColWidth="10.81640625" defaultRowHeight="14.5" x14ac:dyDescent="0.35"/>
  <cols>
    <col min="1" max="1" width="4.81640625" bestFit="1" customWidth="1"/>
    <col min="2" max="2" width="5.90625" bestFit="1" customWidth="1"/>
    <col min="3" max="3" width="8.81640625" bestFit="1" customWidth="1"/>
    <col min="4" max="4" width="30.81640625" bestFit="1" customWidth="1"/>
    <col min="5" max="5" width="11.7265625" bestFit="1" customWidth="1"/>
    <col min="6" max="6" width="6.1796875" bestFit="1" customWidth="1"/>
    <col min="7" max="7" width="8" bestFit="1" customWidth="1"/>
    <col min="8" max="8" width="6.1796875" bestFit="1" customWidth="1"/>
    <col min="9" max="9" width="23.7265625" bestFit="1" customWidth="1"/>
  </cols>
  <sheetData>
    <row r="1" spans="1:9" ht="29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</v>
      </c>
    </row>
    <row r="2" spans="1:9" x14ac:dyDescent="0.35">
      <c r="B2" s="2" t="s">
        <v>102</v>
      </c>
      <c r="C2" s="3" t="s">
        <v>15</v>
      </c>
      <c r="D2" s="3" t="s">
        <v>16</v>
      </c>
      <c r="E2">
        <f>IFERROR(VLOOKUP(C2,Feuil1!$B$2:$H$50,3,FALSE),"")</f>
        <v>7876.62</v>
      </c>
      <c r="F2" s="5">
        <f>IFERROR(VLOOKUP(C2,Feuil1!$B$2:$H$50,4,FALSE),"")</f>
        <v>68.28</v>
      </c>
      <c r="G2">
        <f>IFERROR(VLOOKUP(C2,Feuil1!$B$2:$H$50,5,FALSE),"")</f>
        <v>4414.13</v>
      </c>
      <c r="H2" s="5">
        <f>IFERROR(VLOOKUP(C2,Feuil1!$B$2:$H$50,6,FALSE),"")</f>
        <v>-10.130000000000001</v>
      </c>
      <c r="I2" t="s">
        <v>103</v>
      </c>
    </row>
    <row r="4" spans="1:9" ht="16.5" customHeight="1" x14ac:dyDescent="0.35">
      <c r="B4" s="22" t="str">
        <f>IFERROR(VLOOKUP(C4,Feuil1!$B$2:$H$49,7,FALSE),"")</f>
        <v>X</v>
      </c>
      <c r="C4" s="3" t="s">
        <v>33</v>
      </c>
      <c r="D4" s="3" t="s">
        <v>34</v>
      </c>
      <c r="E4">
        <f>IFERROR(VLOOKUP(C4,Feuil1!$B$2:$H$50,3,FALSE),"")</f>
        <v>-173.73</v>
      </c>
      <c r="F4" s="5">
        <f>IFERROR(VLOOKUP(C4,Feuil1!$B$2:$H$50,4,FALSE),"")</f>
        <v>0</v>
      </c>
      <c r="G4">
        <f>IFERROR(VLOOKUP(C4,Feuil1!$B$2:$H$50,5,FALSE),"")</f>
        <v>0</v>
      </c>
      <c r="H4" s="5">
        <f>IFERROR(VLOOKUP(C4,Feuil1!$B$2:$H$50,6,FALSE),"")</f>
        <v>0</v>
      </c>
      <c r="I4" t="s">
        <v>105</v>
      </c>
    </row>
    <row r="5" spans="1:9" s="8" customFormat="1" ht="16.5" customHeight="1" x14ac:dyDescent="0.35"/>
    <row r="6" spans="1:9" s="8" customFormat="1" ht="16.5" customHeight="1" x14ac:dyDescent="0.35"/>
    <row r="7" spans="1:9" x14ac:dyDescent="0.35">
      <c r="A7" s="32"/>
      <c r="B7" s="2" t="str">
        <f>IFERROR(VLOOKUP(C7,Feuil1!$B$2:$H$49,7,FALSE),"")</f>
        <v>X</v>
      </c>
      <c r="C7" s="3" t="s">
        <v>39</v>
      </c>
      <c r="D7" s="3" t="s">
        <v>40</v>
      </c>
      <c r="E7">
        <f>IFERROR(VLOOKUP(C7,Feuil1!$B$2:$H$50,3,FALSE),"")</f>
        <v>5664.17</v>
      </c>
      <c r="F7" s="5">
        <f>IFERROR(VLOOKUP(C7,Feuil1!$B$2:$H$50,4,FALSE),"")</f>
        <v>0</v>
      </c>
      <c r="G7">
        <f>IFERROR(VLOOKUP(C7,Feuil1!$B$2:$H$50,5,FALSE),"")</f>
        <v>6546.44</v>
      </c>
      <c r="H7" s="5">
        <f>IFERROR(VLOOKUP(C7,Feuil1!$B$2:$H$50,6,FALSE),"")</f>
        <v>0</v>
      </c>
    </row>
    <row r="8" spans="1:9" x14ac:dyDescent="0.35">
      <c r="A8" s="32"/>
      <c r="B8" s="22" t="str">
        <f>IFERROR(VLOOKUP(C8,Feuil1!$B$2:$H$49,7,FALSE),"")</f>
        <v>X</v>
      </c>
      <c r="C8" s="3" t="s">
        <v>71</v>
      </c>
      <c r="D8" s="3" t="s">
        <v>72</v>
      </c>
      <c r="E8">
        <f>IFERROR(VLOOKUP(C8,Feuil1!$B$2:$H$50,3,FALSE),"")</f>
        <v>4518.8999999999996</v>
      </c>
      <c r="F8" s="5">
        <f>IFERROR(VLOOKUP(C8,Feuil1!$B$2:$H$50,4,FALSE),"")</f>
        <v>0</v>
      </c>
      <c r="G8">
        <f>IFERROR(VLOOKUP(C8,Feuil1!$B$2:$H$50,5,FALSE),"")</f>
        <v>4964.04</v>
      </c>
      <c r="H8" s="5">
        <f>IFERROR(VLOOKUP(C8,Feuil1!$B$2:$H$50,6,FALSE),"")</f>
        <v>0</v>
      </c>
    </row>
    <row r="9" spans="1:9" x14ac:dyDescent="0.35">
      <c r="A9" s="32"/>
      <c r="B9" s="22" t="str">
        <f>IFERROR(VLOOKUP(C9,Feuil1!$B$2:$H$49,7,FALSE),"")</f>
        <v>X</v>
      </c>
      <c r="C9" s="3" t="s">
        <v>17</v>
      </c>
      <c r="D9" s="3" t="s">
        <v>18</v>
      </c>
      <c r="E9">
        <f>IFERROR(VLOOKUP(C9,Feuil1!$B$2:$H$50,3,FALSE),"")</f>
        <v>4569.46</v>
      </c>
      <c r="F9" s="5">
        <f>IFERROR(VLOOKUP(C9,Feuil1!$B$2:$H$50,4,FALSE),"")</f>
        <v>0</v>
      </c>
      <c r="G9">
        <f>IFERROR(VLOOKUP(C9,Feuil1!$B$2:$H$50,5,FALSE),"")</f>
        <v>6107.78</v>
      </c>
      <c r="H9" s="5">
        <f>IFERROR(VLOOKUP(C9,Feuil1!$B$2:$H$50,6,FALSE),"")</f>
        <v>0</v>
      </c>
    </row>
    <row r="10" spans="1:9" x14ac:dyDescent="0.35">
      <c r="A10" s="32"/>
      <c r="B10" s="22" t="str">
        <f>IFERROR(VLOOKUP(C10,Feuil1!$B$2:$H$49,7,FALSE),"")</f>
        <v>X</v>
      </c>
      <c r="C10" s="3" t="s">
        <v>61</v>
      </c>
      <c r="D10" s="3" t="s">
        <v>62</v>
      </c>
      <c r="E10">
        <f>IFERROR(VLOOKUP(C10,Feuil1!$B$2:$H$50,3,FALSE),"")</f>
        <v>2880.01</v>
      </c>
      <c r="F10" s="5">
        <f>IFERROR(VLOOKUP(C10,Feuil1!$B$2:$H$50,4,FALSE),"")</f>
        <v>0</v>
      </c>
      <c r="G10">
        <f>IFERROR(VLOOKUP(C10,Feuil1!$B$2:$H$50,5,FALSE),"")</f>
        <v>3001.59</v>
      </c>
      <c r="H10" s="5">
        <f>IFERROR(VLOOKUP(C10,Feuil1!$B$2:$H$50,6,FALSE),"")</f>
        <v>0</v>
      </c>
    </row>
    <row r="11" spans="1:9" x14ac:dyDescent="0.35">
      <c r="A11" s="32"/>
      <c r="B11" s="22" t="str">
        <f>IFERROR(VLOOKUP(C11,Feuil1!$B$2:$H$49,7,FALSE),"")</f>
        <v>X</v>
      </c>
      <c r="C11" s="3" t="s">
        <v>31</v>
      </c>
      <c r="D11" s="3" t="s">
        <v>32</v>
      </c>
      <c r="E11">
        <f>IFERROR(VLOOKUP(C11,Feuil1!$B$2:$H$50,3,FALSE),"")</f>
        <v>4534.3500000000004</v>
      </c>
      <c r="F11" s="5">
        <f>IFERROR(VLOOKUP(C11,Feuil1!$B$2:$H$50,4,FALSE),"")</f>
        <v>0</v>
      </c>
      <c r="G11">
        <f>IFERROR(VLOOKUP(C11,Feuil1!$B$2:$H$50,5,FALSE),"")</f>
        <v>5187.4399999999996</v>
      </c>
      <c r="H11" s="5">
        <f>IFERROR(VLOOKUP(C11,Feuil1!$B$2:$H$50,6,FALSE),"")</f>
        <v>0</v>
      </c>
    </row>
    <row r="12" spans="1:9" x14ac:dyDescent="0.35">
      <c r="A12" s="32"/>
      <c r="B12" s="22" t="str">
        <f>IFERROR(VLOOKUP(C12,Feuil1!$B$2:$H$49,7,FALSE),"")</f>
        <v>X</v>
      </c>
      <c r="C12" s="3" t="s">
        <v>91</v>
      </c>
      <c r="D12" s="3" t="s">
        <v>92</v>
      </c>
      <c r="E12">
        <f>IFERROR(VLOOKUP(C12,Feuil1!$B$2:$H$50,3,FALSE),"")</f>
        <v>6449.91</v>
      </c>
      <c r="F12" s="5">
        <f>IFERROR(VLOOKUP(C12,Feuil1!$B$2:$H$50,4,FALSE),"")</f>
        <v>-0.04</v>
      </c>
      <c r="G12">
        <f>IFERROR(VLOOKUP(C12,Feuil1!$B$2:$H$50,5,FALSE),"")</f>
        <v>4284.1000000000004</v>
      </c>
      <c r="H12" s="5">
        <f>IFERROR(VLOOKUP(C12,Feuil1!$B$2:$H$50,6,FALSE),"")</f>
        <v>0</v>
      </c>
      <c r="I12" t="s">
        <v>107</v>
      </c>
    </row>
    <row r="13" spans="1:9" x14ac:dyDescent="0.35">
      <c r="A13" s="32"/>
      <c r="B13" s="22" t="str">
        <f>IFERROR(VLOOKUP(C13,Feuil1!$B$2:$H$49,7,FALSE),"")</f>
        <v>X</v>
      </c>
      <c r="C13" s="3" t="s">
        <v>87</v>
      </c>
      <c r="D13" s="3" t="s">
        <v>88</v>
      </c>
      <c r="E13">
        <f>IFERROR(VLOOKUP(C13,Feuil1!$B$2:$H$50,3,FALSE),"")</f>
        <v>6406.14</v>
      </c>
      <c r="F13" s="5">
        <f>IFERROR(VLOOKUP(C13,Feuil1!$B$2:$H$50,4,FALSE),"")</f>
        <v>0</v>
      </c>
      <c r="G13">
        <f>IFERROR(VLOOKUP(C13,Feuil1!$B$2:$H$50,5,FALSE),"")</f>
        <v>6707.85</v>
      </c>
      <c r="H13" s="5">
        <f>IFERROR(VLOOKUP(C13,Feuil1!$B$2:$H$50,6,FALSE),"")</f>
        <v>0</v>
      </c>
    </row>
    <row r="14" spans="1:9" x14ac:dyDescent="0.35">
      <c r="A14" s="32"/>
      <c r="B14" s="22" t="str">
        <f>IFERROR(VLOOKUP(C14,Feuil1!$B$2:$H$49,7,FALSE),"")</f>
        <v>X</v>
      </c>
      <c r="C14" s="3" t="s">
        <v>55</v>
      </c>
      <c r="D14" s="3" t="s">
        <v>56</v>
      </c>
      <c r="E14">
        <f>IFERROR(VLOOKUP(C14,Feuil1!$B$2:$H$50,3,FALSE),"")</f>
        <v>4925.17</v>
      </c>
      <c r="F14" s="5">
        <f>IFERROR(VLOOKUP(C14,Feuil1!$B$2:$H$50,4,FALSE),"")</f>
        <v>0</v>
      </c>
      <c r="G14">
        <f>IFERROR(VLOOKUP(C14,Feuil1!$B$2:$H$50,5,FALSE),"")</f>
        <v>6245.73</v>
      </c>
      <c r="H14" s="5">
        <f>IFERROR(VLOOKUP(C14,Feuil1!$B$2:$H$50,6,FALSE),"")</f>
        <v>0</v>
      </c>
    </row>
    <row r="15" spans="1:9" x14ac:dyDescent="0.35">
      <c r="A15" s="32"/>
      <c r="B15" s="22" t="str">
        <f>IFERROR(VLOOKUP(C15,Feuil1!$B$2:$H$49,7,FALSE),"")</f>
        <v>X</v>
      </c>
      <c r="C15" s="3" t="s">
        <v>51</v>
      </c>
      <c r="D15" s="3" t="s">
        <v>52</v>
      </c>
      <c r="E15">
        <f>IFERROR(VLOOKUP(C15,Feuil1!$B$2:$H$50,3,FALSE),"")</f>
        <v>5088.9399999999996</v>
      </c>
      <c r="F15" s="5">
        <f>IFERROR(VLOOKUP(C15,Feuil1!$B$2:$H$50,4,FALSE),"")</f>
        <v>0</v>
      </c>
      <c r="G15">
        <f>IFERROR(VLOOKUP(C15,Feuil1!$B$2:$H$50,5,FALSE),"")</f>
        <v>5322.6</v>
      </c>
      <c r="H15" s="5">
        <f>IFERROR(VLOOKUP(C15,Feuil1!$B$2:$H$50,6,FALSE),"")</f>
        <v>0</v>
      </c>
    </row>
    <row r="16" spans="1:9" x14ac:dyDescent="0.35">
      <c r="A16" s="32"/>
      <c r="B16" s="22" t="str">
        <f>IFERROR(VLOOKUP(C16,Feuil1!$B$2:$H$49,7,FALSE),"")</f>
        <v>X</v>
      </c>
      <c r="C16" s="3" t="s">
        <v>79</v>
      </c>
      <c r="D16" s="3" t="s">
        <v>80</v>
      </c>
      <c r="E16">
        <f>IFERROR(VLOOKUP(C16,Feuil1!$B$2:$H$50,3,FALSE),"")</f>
        <v>5399.61</v>
      </c>
      <c r="F16" s="5">
        <f>IFERROR(VLOOKUP(C16,Feuil1!$B$2:$H$50,4,FALSE),"")</f>
        <v>0</v>
      </c>
      <c r="G16">
        <f>IFERROR(VLOOKUP(C16,Feuil1!$B$2:$H$50,5,FALSE),"")</f>
        <v>5462.84</v>
      </c>
      <c r="H16" s="5">
        <f>IFERROR(VLOOKUP(C16,Feuil1!$B$2:$H$50,6,FALSE),"")</f>
        <v>0</v>
      </c>
    </row>
    <row r="17" spans="1:9" x14ac:dyDescent="0.35">
      <c r="A17" s="32"/>
      <c r="B17" s="22" t="str">
        <f>IFERROR(VLOOKUP(C17,Feuil1!$B$2:$H$49,7,FALSE),"")</f>
        <v>X</v>
      </c>
      <c r="C17" s="3" t="s">
        <v>53</v>
      </c>
      <c r="D17" s="3" t="s">
        <v>54</v>
      </c>
      <c r="E17">
        <f>IFERROR(VLOOKUP(C17,Feuil1!$B$2:$H$50,3,FALSE),"")</f>
        <v>4490.8599999999997</v>
      </c>
      <c r="F17" s="5">
        <f>IFERROR(VLOOKUP(C17,Feuil1!$B$2:$H$50,4,FALSE),"")</f>
        <v>0</v>
      </c>
      <c r="G17">
        <f>IFERROR(VLOOKUP(C17,Feuil1!$B$2:$H$50,5,FALSE),"")</f>
        <v>5037.95</v>
      </c>
      <c r="H17" s="5">
        <f>IFERROR(VLOOKUP(C17,Feuil1!$B$2:$H$50,6,FALSE),"")</f>
        <v>0</v>
      </c>
    </row>
    <row r="18" spans="1:9" x14ac:dyDescent="0.35">
      <c r="A18" s="32"/>
      <c r="B18" s="22" t="str">
        <f>IFERROR(VLOOKUP(C18,Feuil1!$B$2:$H$49,7,FALSE),"")</f>
        <v>X</v>
      </c>
      <c r="C18" s="3" t="s">
        <v>41</v>
      </c>
      <c r="D18" s="3" t="s">
        <v>42</v>
      </c>
      <c r="E18">
        <f>IFERROR(VLOOKUP(C18,Feuil1!$B$2:$H$50,3,FALSE),"")</f>
        <v>4687.3900000000003</v>
      </c>
      <c r="F18" s="5">
        <f>IFERROR(VLOOKUP(C18,Feuil1!$B$2:$H$50,4,FALSE),"")</f>
        <v>0</v>
      </c>
      <c r="G18">
        <f>IFERROR(VLOOKUP(C18,Feuil1!$B$2:$H$50,5,FALSE),"")</f>
        <v>5181.12</v>
      </c>
      <c r="H18" s="5">
        <f>IFERROR(VLOOKUP(C18,Feuil1!$B$2:$H$50,6,FALSE),"")</f>
        <v>0</v>
      </c>
    </row>
    <row r="19" spans="1:9" x14ac:dyDescent="0.35">
      <c r="A19" s="32" t="s">
        <v>113</v>
      </c>
      <c r="B19" s="22" t="str">
        <f>IFERROR(VLOOKUP(C19,Feuil1!$B$2:$H$49,7,FALSE),"")</f>
        <v>X</v>
      </c>
      <c r="C19" s="3" t="s">
        <v>23</v>
      </c>
      <c r="D19" s="3" t="s">
        <v>24</v>
      </c>
      <c r="E19">
        <f>IFERROR(VLOOKUP(C19,Feuil1!$B$2:$H$50,3,FALSE),"")</f>
        <v>2734.52</v>
      </c>
      <c r="F19" s="5">
        <f>IFERROR(VLOOKUP(C19,Feuil1!$B$2:$H$50,4,FALSE),"")</f>
        <v>-42.24</v>
      </c>
      <c r="G19">
        <f>IFERROR(VLOOKUP(C19,Feuil1!$B$2:$H$50,5,FALSE),"")</f>
        <v>5749.95</v>
      </c>
      <c r="H19" s="5">
        <f>IFERROR(VLOOKUP(C19,Feuil1!$B$2:$H$50,6,FALSE),"")</f>
        <v>0</v>
      </c>
    </row>
    <row r="20" spans="1:9" x14ac:dyDescent="0.35">
      <c r="A20" s="32"/>
      <c r="B20" s="22" t="str">
        <f>IFERROR(VLOOKUP(C20,Feuil1!$B$2:$H$49,7,FALSE),"")</f>
        <v>X</v>
      </c>
      <c r="C20" s="3" t="s">
        <v>21</v>
      </c>
      <c r="D20" s="3" t="s">
        <v>22</v>
      </c>
      <c r="E20">
        <f>IFERROR(VLOOKUP(C20,Feuil1!$B$2:$H$50,3,FALSE),"")</f>
        <v>5763.43</v>
      </c>
      <c r="F20" s="5">
        <f>IFERROR(VLOOKUP(C20,Feuil1!$B$2:$H$50,4,FALSE),"")</f>
        <v>0</v>
      </c>
      <c r="G20">
        <f>IFERROR(VLOOKUP(C20,Feuil1!$B$2:$H$50,5,FALSE),"")</f>
        <v>8031</v>
      </c>
      <c r="H20" s="5">
        <f>IFERROR(VLOOKUP(C20,Feuil1!$B$2:$H$50,6,FALSE),"")</f>
        <v>0</v>
      </c>
    </row>
    <row r="21" spans="1:9" x14ac:dyDescent="0.35">
      <c r="A21" s="32"/>
      <c r="B21" s="22" t="str">
        <f>IFERROR(VLOOKUP(C21,Feuil1!$B$2:$H$49,7,FALSE),"")</f>
        <v>X</v>
      </c>
      <c r="C21" s="3" t="s">
        <v>89</v>
      </c>
      <c r="D21" s="3" t="s">
        <v>90</v>
      </c>
      <c r="E21">
        <f>IFERROR(VLOOKUP(C21,Feuil1!$B$2:$H$50,3,FALSE),"")</f>
        <v>5371.19</v>
      </c>
      <c r="F21" s="5">
        <f>IFERROR(VLOOKUP(C21,Feuil1!$B$2:$H$50,4,FALSE),"")</f>
        <v>2.0699999999999998</v>
      </c>
      <c r="G21">
        <f>IFERROR(VLOOKUP(C21,Feuil1!$B$2:$H$50,5,FALSE),"")</f>
        <v>5944.44</v>
      </c>
      <c r="H21" s="5">
        <f>IFERROR(VLOOKUP(C21,Feuil1!$B$2:$H$50,6,FALSE),"")</f>
        <v>0</v>
      </c>
      <c r="I21" t="s">
        <v>106</v>
      </c>
    </row>
    <row r="22" spans="1:9" x14ac:dyDescent="0.35">
      <c r="A22" s="32"/>
      <c r="B22" s="22" t="str">
        <f>IFERROR(VLOOKUP(C22,Feuil1!$B$2:$H$49,7,FALSE),"")</f>
        <v>X</v>
      </c>
      <c r="C22" s="3" t="s">
        <v>37</v>
      </c>
      <c r="D22" s="3" t="s">
        <v>38</v>
      </c>
      <c r="E22">
        <f>IFERROR(VLOOKUP(C22,Feuil1!$B$2:$H$50,3,FALSE),"")</f>
        <v>4879.9799999999996</v>
      </c>
      <c r="F22" s="5">
        <f>IFERROR(VLOOKUP(C22,Feuil1!$B$2:$H$50,4,FALSE),"")</f>
        <v>0</v>
      </c>
      <c r="G22">
        <f>IFERROR(VLOOKUP(C22,Feuil1!$B$2:$H$50,5,FALSE),"")</f>
        <v>5465.49</v>
      </c>
      <c r="H22" s="5">
        <f>IFERROR(VLOOKUP(C22,Feuil1!$B$2:$H$50,6,FALSE),"")</f>
        <v>0</v>
      </c>
    </row>
    <row r="23" spans="1:9" s="8" customFormat="1" x14ac:dyDescent="0.35">
      <c r="A23" s="32"/>
      <c r="B23" s="22" t="str">
        <f>IFERROR(VLOOKUP(C23,Feuil1!$B$2:$H$49,7,FALSE),"")</f>
        <v>X</v>
      </c>
      <c r="C23" s="3" t="s">
        <v>77</v>
      </c>
      <c r="D23" s="3" t="s">
        <v>78</v>
      </c>
      <c r="E23">
        <f>IFERROR(VLOOKUP(C23,Feuil1!$B$2:$H$50,3,FALSE),"")</f>
        <v>4225.57</v>
      </c>
      <c r="F23" s="5">
        <f>IFERROR(VLOOKUP(C23,Feuil1!$B$2:$H$50,4,FALSE),"")</f>
        <v>0</v>
      </c>
      <c r="G23">
        <f>IFERROR(VLOOKUP(C23,Feuil1!$B$2:$H$50,5,FALSE),"")</f>
        <v>4593.58</v>
      </c>
      <c r="H23" s="5">
        <f>IFERROR(VLOOKUP(C23,Feuil1!$B$2:$H$50,6,FALSE),"")</f>
        <v>0</v>
      </c>
    </row>
    <row r="24" spans="1:9" s="8" customFormat="1" x14ac:dyDescent="0.35">
      <c r="E24" s="29">
        <v>82589.600000000006</v>
      </c>
    </row>
    <row r="25" spans="1:9" s="8" customFormat="1" x14ac:dyDescent="0.35"/>
    <row r="26" spans="1:9" s="14" customFormat="1" x14ac:dyDescent="0.35">
      <c r="A26" s="32" t="s">
        <v>114</v>
      </c>
      <c r="B26" s="2" t="str">
        <f>IFERROR(VLOOKUP(C26,Feuil1!$B$2:$H$49,7,FALSE),"")</f>
        <v>X</v>
      </c>
      <c r="C26" s="3" t="s">
        <v>96</v>
      </c>
      <c r="D26" s="3" t="s">
        <v>97</v>
      </c>
      <c r="E26">
        <f>IFERROR(VLOOKUP(C26,Feuil1!$B$2:$H$50,3,FALSE),"")</f>
        <v>3370.25</v>
      </c>
      <c r="F26" s="5" t="str">
        <f>IFERROR(VLOOKUP(C26,Feuil1!$B$2:$H$50,4,FALSE),"")</f>
        <v/>
      </c>
      <c r="G26">
        <f>IFERROR(VLOOKUP(C26,Feuil1!$B$2:$H$50,5,FALSE),"")</f>
        <v>3421.34</v>
      </c>
      <c r="H26" s="5" t="str">
        <f>IFERROR(VLOOKUP(C26,Feuil1!$B$2:$H$50,6,FALSE),"")</f>
        <v/>
      </c>
    </row>
    <row r="27" spans="1:9" s="14" customFormat="1" x14ac:dyDescent="0.35">
      <c r="A27" s="32"/>
      <c r="B27" s="22" t="str">
        <f>IFERROR(VLOOKUP(C27,Feuil1!$B$2:$H$49,7,FALSE),"")</f>
        <v>X</v>
      </c>
      <c r="C27" s="3" t="s">
        <v>83</v>
      </c>
      <c r="D27" s="3" t="s">
        <v>84</v>
      </c>
      <c r="E27">
        <f>IFERROR(VLOOKUP(C27,Feuil1!$B$2:$H$50,3,FALSE),"")</f>
        <v>6401.98</v>
      </c>
      <c r="F27" s="5">
        <f>IFERROR(VLOOKUP(C27,Feuil1!$B$2:$H$50,4,FALSE),"")</f>
        <v>29.18</v>
      </c>
      <c r="G27">
        <f>IFERROR(VLOOKUP(C27,Feuil1!$B$2:$H$50,5,FALSE),"")</f>
        <v>6714.47</v>
      </c>
      <c r="H27" s="5">
        <f>IFERROR(VLOOKUP(C27,Feuil1!$B$2:$H$50,6,FALSE),"")</f>
        <v>28.91</v>
      </c>
    </row>
    <row r="28" spans="1:9" s="14" customFormat="1" x14ac:dyDescent="0.35">
      <c r="A28" s="32"/>
      <c r="B28" s="22" t="str">
        <f>IFERROR(VLOOKUP(C28,Feuil1!$B$2:$H$49,7,FALSE),"")</f>
        <v>X</v>
      </c>
      <c r="C28" s="3" t="s">
        <v>73</v>
      </c>
      <c r="D28" s="3" t="s">
        <v>74</v>
      </c>
      <c r="E28">
        <f>IFERROR(VLOOKUP(C28,Feuil1!$B$2:$H$50,3,FALSE),"")</f>
        <v>4330.8599999999997</v>
      </c>
      <c r="F28" s="5">
        <f>IFERROR(VLOOKUP(C28,Feuil1!$B$2:$H$50,4,FALSE),"")</f>
        <v>-18.760000000000002</v>
      </c>
      <c r="G28">
        <f>IFERROR(VLOOKUP(C28,Feuil1!$B$2:$H$50,5,FALSE),"")</f>
        <v>5920.62</v>
      </c>
      <c r="H28" s="5">
        <f>IFERROR(VLOOKUP(C28,Feuil1!$B$2:$H$50,6,FALSE),"")</f>
        <v>0</v>
      </c>
    </row>
    <row r="29" spans="1:9" s="14" customFormat="1" x14ac:dyDescent="0.35">
      <c r="A29" s="32"/>
      <c r="B29" s="22" t="str">
        <f>IFERROR(VLOOKUP(C29,Feuil1!$B$2:$H$49,7,FALSE),"")</f>
        <v>X</v>
      </c>
      <c r="C29" s="3" t="s">
        <v>81</v>
      </c>
      <c r="D29" s="3" t="s">
        <v>82</v>
      </c>
      <c r="E29">
        <f>IFERROR(VLOOKUP(C29,Feuil1!$B$2:$H$50,3,FALSE),"")</f>
        <v>5961.93</v>
      </c>
      <c r="F29" s="5">
        <f>IFERROR(VLOOKUP(C29,Feuil1!$B$2:$H$50,4,FALSE),"")</f>
        <v>-0.01</v>
      </c>
      <c r="G29">
        <f>IFERROR(VLOOKUP(C29,Feuil1!$B$2:$H$50,5,FALSE),"")</f>
        <v>5554.13</v>
      </c>
      <c r="H29" s="5">
        <f>IFERROR(VLOOKUP(C29,Feuil1!$B$2:$H$50,6,FALSE),"")</f>
        <v>0</v>
      </c>
    </row>
    <row r="30" spans="1:9" s="14" customFormat="1" x14ac:dyDescent="0.35">
      <c r="A30" s="32"/>
      <c r="B30" s="22" t="str">
        <f>IFERROR(VLOOKUP(C30,Feuil1!$B$2:$H$49,7,FALSE),"")</f>
        <v>X</v>
      </c>
      <c r="C30" s="3" t="s">
        <v>25</v>
      </c>
      <c r="D30" s="3" t="s">
        <v>26</v>
      </c>
      <c r="E30">
        <f>IFERROR(VLOOKUP(C30,Feuil1!$B$2:$H$50,3,FALSE),"")</f>
        <v>6068.48</v>
      </c>
      <c r="F30" s="5">
        <f>IFERROR(VLOOKUP(C30,Feuil1!$B$2:$H$50,4,FALSE),"")</f>
        <v>-0.03</v>
      </c>
      <c r="G30">
        <f>IFERROR(VLOOKUP(C30,Feuil1!$B$2:$H$50,5,FALSE),"")</f>
        <v>5944.41</v>
      </c>
      <c r="H30" s="5">
        <f>IFERROR(VLOOKUP(C30,Feuil1!$B$2:$H$50,6,FALSE),"")</f>
        <v>0</v>
      </c>
    </row>
    <row r="31" spans="1:9" s="14" customFormat="1" x14ac:dyDescent="0.35">
      <c r="A31" s="32"/>
      <c r="B31" s="22" t="str">
        <f>IFERROR(VLOOKUP(C31,Feuil1!$B$2:$H$49,7,FALSE),"")</f>
        <v>X</v>
      </c>
      <c r="C31" s="3" t="s">
        <v>63</v>
      </c>
      <c r="D31" s="3" t="s">
        <v>64</v>
      </c>
      <c r="E31">
        <f>IFERROR(VLOOKUP(C31,Feuil1!$B$2:$H$50,3,FALSE),"")</f>
        <v>4986.76</v>
      </c>
      <c r="F31" s="5">
        <f>IFERROR(VLOOKUP(C31,Feuil1!$B$2:$H$50,4,FALSE),"")</f>
        <v>-0.1</v>
      </c>
      <c r="G31">
        <f>IFERROR(VLOOKUP(C31,Feuil1!$B$2:$H$50,5,FALSE),"")</f>
        <v>5334.03</v>
      </c>
      <c r="H31" s="5">
        <f>IFERROR(VLOOKUP(C31,Feuil1!$B$2:$H$50,6,FALSE),"")</f>
        <v>0</v>
      </c>
    </row>
    <row r="32" spans="1:9" s="14" customFormat="1" x14ac:dyDescent="0.35">
      <c r="A32" s="32"/>
      <c r="B32" s="22" t="str">
        <f>IFERROR(VLOOKUP(C32,Feuil1!$B$2:$H$49,7,FALSE),"")</f>
        <v>X</v>
      </c>
      <c r="C32" s="3" t="s">
        <v>45</v>
      </c>
      <c r="D32" s="3" t="s">
        <v>46</v>
      </c>
      <c r="E32">
        <f>IFERROR(VLOOKUP(C32,Feuil1!$B$2:$H$50,3,FALSE),"")</f>
        <v>5213.87</v>
      </c>
      <c r="F32" s="5">
        <f>IFERROR(VLOOKUP(C32,Feuil1!$B$2:$H$50,4,FALSE),"")</f>
        <v>9.93</v>
      </c>
      <c r="G32">
        <f>IFERROR(VLOOKUP(C32,Feuil1!$B$2:$H$50,5,FALSE),"")</f>
        <v>6462.87</v>
      </c>
      <c r="H32" s="5">
        <f>IFERROR(VLOOKUP(C32,Feuil1!$B$2:$H$50,6,FALSE),"")</f>
        <v>9.82</v>
      </c>
    </row>
    <row r="33" spans="1:9" s="14" customFormat="1" x14ac:dyDescent="0.35">
      <c r="A33" s="32"/>
      <c r="B33" s="22" t="str">
        <f>IFERROR(VLOOKUP(C33,Feuil1!$B$2:$H$49,7,FALSE),"")</f>
        <v>X</v>
      </c>
      <c r="C33" s="3" t="s">
        <v>67</v>
      </c>
      <c r="D33" s="3" t="s">
        <v>68</v>
      </c>
      <c r="E33">
        <f>IFERROR(VLOOKUP(C33,Feuil1!$B$2:$H$50,3,FALSE),"")</f>
        <v>4854.26</v>
      </c>
      <c r="F33" s="5">
        <f>IFERROR(VLOOKUP(C33,Feuil1!$B$2:$H$50,4,FALSE),"")</f>
        <v>-6.72</v>
      </c>
      <c r="G33">
        <f>IFERROR(VLOOKUP(C33,Feuil1!$B$2:$H$50,5,FALSE),"")</f>
        <v>5465.49</v>
      </c>
      <c r="H33" s="5">
        <f>IFERROR(VLOOKUP(C33,Feuil1!$B$2:$H$50,6,FALSE),"")</f>
        <v>0</v>
      </c>
    </row>
    <row r="34" spans="1:9" s="14" customFormat="1" x14ac:dyDescent="0.35">
      <c r="A34" s="32"/>
      <c r="B34" s="22" t="str">
        <f>IFERROR(VLOOKUP(C34,Feuil1!$B$2:$H$49,7,FALSE),"")</f>
        <v>X</v>
      </c>
      <c r="C34" s="3" t="s">
        <v>19</v>
      </c>
      <c r="D34" s="3" t="s">
        <v>20</v>
      </c>
      <c r="E34">
        <f>IFERROR(VLOOKUP(C34,Feuil1!$B$2:$H$50,3,FALSE),"")</f>
        <v>4622.2299999999996</v>
      </c>
      <c r="F34" s="5">
        <f>IFERROR(VLOOKUP(C34,Feuil1!$B$2:$H$50,4,FALSE),"")</f>
        <v>3.33</v>
      </c>
      <c r="G34">
        <f>IFERROR(VLOOKUP(C34,Feuil1!$B$2:$H$50,5,FALSE),"")</f>
        <v>4506.26</v>
      </c>
      <c r="H34" s="5">
        <f>IFERROR(VLOOKUP(C34,Feuil1!$B$2:$H$50,6,FALSE),"")</f>
        <v>3.9</v>
      </c>
    </row>
    <row r="35" spans="1:9" s="14" customFormat="1" x14ac:dyDescent="0.35">
      <c r="A35" s="32"/>
      <c r="B35" s="22" t="str">
        <f>IFERROR(VLOOKUP(C35,Feuil1!$B$2:$H$49,7,FALSE),"")</f>
        <v>X</v>
      </c>
      <c r="C35" s="3" t="s">
        <v>49</v>
      </c>
      <c r="D35" s="3" t="s">
        <v>50</v>
      </c>
      <c r="E35">
        <f>IFERROR(VLOOKUP(C35,Feuil1!$B$2:$H$50,3,FALSE),"")</f>
        <v>4867.01</v>
      </c>
      <c r="F35" s="5">
        <f>IFERROR(VLOOKUP(C35,Feuil1!$B$2:$H$50,4,FALSE),"")</f>
        <v>0</v>
      </c>
      <c r="G35">
        <f>IFERROR(VLOOKUP(C35,Feuil1!$B$2:$H$50,5,FALSE),"")</f>
        <v>5552.16</v>
      </c>
      <c r="H35" s="5">
        <f>IFERROR(VLOOKUP(C35,Feuil1!$B$2:$H$50,6,FALSE),"")</f>
        <v>0</v>
      </c>
    </row>
    <row r="36" spans="1:9" s="14" customFormat="1" x14ac:dyDescent="0.35">
      <c r="A36" s="32"/>
      <c r="B36" s="22" t="str">
        <f>IFERROR(VLOOKUP(C36,Feuil1!$B$2:$H$49,7,FALSE),"")</f>
        <v>X</v>
      </c>
      <c r="C36" s="3" t="s">
        <v>43</v>
      </c>
      <c r="D36" s="3" t="s">
        <v>44</v>
      </c>
      <c r="E36">
        <f>IFERROR(VLOOKUP(C36,Feuil1!$B$2:$H$50,3,FALSE),"")</f>
        <v>6015.23</v>
      </c>
      <c r="F36" s="5">
        <f>IFERROR(VLOOKUP(C36,Feuil1!$B$2:$H$50,4,FALSE),"")</f>
        <v>-7.0000000000000007E-2</v>
      </c>
      <c r="G36">
        <f>IFERROR(VLOOKUP(C36,Feuil1!$B$2:$H$50,5,FALSE),"")</f>
        <v>6427.36</v>
      </c>
      <c r="H36" s="5">
        <f>IFERROR(VLOOKUP(C36,Feuil1!$B$2:$H$50,6,FALSE),"")</f>
        <v>0</v>
      </c>
      <c r="I36"/>
    </row>
    <row r="37" spans="1:9" s="14" customFormat="1" x14ac:dyDescent="0.35">
      <c r="A37" s="32"/>
      <c r="B37" s="22" t="str">
        <f>IFERROR(VLOOKUP(C37,Feuil1!$B$2:$H$49,7,FALSE),"")</f>
        <v>X</v>
      </c>
      <c r="C37" s="3" t="s">
        <v>69</v>
      </c>
      <c r="D37" s="3" t="s">
        <v>70</v>
      </c>
      <c r="E37">
        <f>IFERROR(VLOOKUP(C37,Feuil1!$B$2:$H$50,3,FALSE),"")</f>
        <v>6419.46</v>
      </c>
      <c r="F37" s="5">
        <f>IFERROR(VLOOKUP(C37,Feuil1!$B$2:$H$50,4,FALSE),"")</f>
        <v>0</v>
      </c>
      <c r="G37">
        <f>IFERROR(VLOOKUP(C37,Feuil1!$B$2:$H$50,5,FALSE),"")</f>
        <v>5017.08</v>
      </c>
      <c r="H37" s="5">
        <f>IFERROR(VLOOKUP(C37,Feuil1!$B$2:$H$50,6,FALSE),"")</f>
        <v>0</v>
      </c>
    </row>
    <row r="38" spans="1:9" s="14" customFormat="1" x14ac:dyDescent="0.35">
      <c r="E38" s="29">
        <v>63112.320000000007</v>
      </c>
    </row>
    <row r="39" spans="1:9" s="14" customFormat="1" x14ac:dyDescent="0.35"/>
    <row r="40" spans="1:9" s="21" customFormat="1" x14ac:dyDescent="0.35">
      <c r="A40" s="32"/>
      <c r="B40" s="22" t="str">
        <f>IFERROR(VLOOKUP(C40,Feuil1!$B$2:$H$49,7,FALSE),"")</f>
        <v>X</v>
      </c>
      <c r="C40" s="3" t="s">
        <v>98</v>
      </c>
      <c r="D40" s="3" t="s">
        <v>99</v>
      </c>
      <c r="E40">
        <f>IFERROR(VLOOKUP(C40,Feuil1!$B$2:$H$50,3,FALSE),"")</f>
        <v>2609.69</v>
      </c>
      <c r="F40" s="5" t="str">
        <f>IFERROR(VLOOKUP(C40,Feuil1!$B$2:$H$50,4,FALSE),"")</f>
        <v/>
      </c>
      <c r="G40">
        <f>IFERROR(VLOOKUP(C40,Feuil1!$B$2:$H$50,5,FALSE),"")</f>
        <v>3005.44</v>
      </c>
      <c r="H40" s="5" t="str">
        <f>IFERROR(VLOOKUP(C40,Feuil1!$B$2:$H$50,6,FALSE),"")</f>
        <v/>
      </c>
    </row>
    <row r="41" spans="1:9" s="21" customFormat="1" x14ac:dyDescent="0.35">
      <c r="A41" s="32"/>
      <c r="B41" s="22" t="str">
        <f>IFERROR(VLOOKUP(C41,Feuil1!$B$2:$H$49,7,FALSE),"")</f>
        <v>X</v>
      </c>
      <c r="C41" s="3" t="s">
        <v>85</v>
      </c>
      <c r="D41" s="3" t="s">
        <v>86</v>
      </c>
      <c r="E41">
        <f>IFERROR(VLOOKUP(C41,Feuil1!$B$2:$H$50,3,FALSE),"")</f>
        <v>4381.0600000000004</v>
      </c>
      <c r="F41" s="5">
        <f>IFERROR(VLOOKUP(C41,Feuil1!$B$2:$H$50,4,FALSE),"")</f>
        <v>0</v>
      </c>
      <c r="G41">
        <f>IFERROR(VLOOKUP(C41,Feuil1!$B$2:$H$50,5,FALSE),"")</f>
        <v>6249.83</v>
      </c>
      <c r="H41" s="5">
        <f>IFERROR(VLOOKUP(C41,Feuil1!$B$2:$H$50,6,FALSE),"")</f>
        <v>0</v>
      </c>
      <c r="I41" s="17" t="s">
        <v>111</v>
      </c>
    </row>
    <row r="42" spans="1:9" s="14" customFormat="1" x14ac:dyDescent="0.35">
      <c r="A42" s="32"/>
      <c r="B42" s="22" t="str">
        <f>IFERROR(VLOOKUP(C42,Feuil1!$B$2:$H$49,7,FALSE),"")</f>
        <v>X</v>
      </c>
      <c r="C42" s="3" t="s">
        <v>59</v>
      </c>
      <c r="D42" s="3" t="s">
        <v>60</v>
      </c>
      <c r="E42">
        <f>IFERROR(VLOOKUP(C42,Feuil1!$B$2:$H$50,3,FALSE),"")</f>
        <v>5393.92</v>
      </c>
      <c r="F42" s="5">
        <f>IFERROR(VLOOKUP(C42,Feuil1!$B$2:$H$50,4,FALSE),"")</f>
        <v>-0.04</v>
      </c>
      <c r="G42">
        <f>IFERROR(VLOOKUP(C42,Feuil1!$B$2:$H$50,5,FALSE),"")</f>
        <v>5373.38</v>
      </c>
      <c r="H42" s="5">
        <f>IFERROR(VLOOKUP(C42,Feuil1!$B$2:$H$50,6,FALSE),"")</f>
        <v>0</v>
      </c>
      <c r="I42" s="8" t="s">
        <v>109</v>
      </c>
    </row>
    <row r="43" spans="1:9" s="14" customFormat="1" x14ac:dyDescent="0.35">
      <c r="A43" s="32"/>
      <c r="B43" s="22" t="str">
        <f>IFERROR(VLOOKUP(C43,Feuil1!$B$2:$H$49,7,FALSE),"")</f>
        <v>X</v>
      </c>
      <c r="C43" s="3" t="s">
        <v>75</v>
      </c>
      <c r="D43" s="3" t="s">
        <v>76</v>
      </c>
      <c r="E43">
        <f>IFERROR(VLOOKUP(C43,Feuil1!$B$2:$H$50,3,FALSE),"")</f>
        <v>4429.99</v>
      </c>
      <c r="F43" s="5">
        <f>IFERROR(VLOOKUP(C43,Feuil1!$B$2:$H$50,4,FALSE),"")</f>
        <v>-0.12</v>
      </c>
      <c r="G43">
        <f>IFERROR(VLOOKUP(C43,Feuil1!$B$2:$H$50,5,FALSE),"")</f>
        <v>4774.34</v>
      </c>
      <c r="H43" s="5">
        <f>IFERROR(VLOOKUP(C43,Feuil1!$B$2:$H$50,6,FALSE),"")</f>
        <v>0</v>
      </c>
      <c r="I43" s="8"/>
    </row>
    <row r="44" spans="1:9" s="21" customFormat="1" x14ac:dyDescent="0.35">
      <c r="A44" s="32"/>
      <c r="B44" s="22" t="str">
        <f>IFERROR(VLOOKUP(C44,Feuil1!$B$2:$H$49,7,FALSE),"")</f>
        <v>X</v>
      </c>
      <c r="C44" s="3" t="s">
        <v>47</v>
      </c>
      <c r="D44" s="3" t="s">
        <v>48</v>
      </c>
      <c r="E44">
        <f>IFERROR(VLOOKUP(C44,Feuil1!$B$2:$H$50,3,FALSE),"")</f>
        <v>4799.4399999999996</v>
      </c>
      <c r="F44" s="5">
        <f>IFERROR(VLOOKUP(C44,Feuil1!$B$2:$H$50,4,FALSE),"")</f>
        <v>-0.05</v>
      </c>
      <c r="G44">
        <f>IFERROR(VLOOKUP(C44,Feuil1!$B$2:$H$50,5,FALSE),"")</f>
        <v>4798.84</v>
      </c>
      <c r="H44" s="5">
        <f>IFERROR(VLOOKUP(C44,Feuil1!$B$2:$H$50,6,FALSE),"")</f>
        <v>0</v>
      </c>
    </row>
    <row r="45" spans="1:9" s="21" customFormat="1" x14ac:dyDescent="0.35">
      <c r="A45" s="32"/>
      <c r="B45" s="2" t="str">
        <f>IFERROR(VLOOKUP(C45,Feuil1!$B$2:$H$49,7,FALSE),"")</f>
        <v>X</v>
      </c>
      <c r="C45" s="3" t="s">
        <v>100</v>
      </c>
      <c r="D45" s="3" t="s">
        <v>101</v>
      </c>
      <c r="E45">
        <f>IFERROR(VLOOKUP(C45,Feuil1!$B$2:$H$50,3,FALSE),"")</f>
        <v>2664.34</v>
      </c>
      <c r="F45" s="5" t="str">
        <f>IFERROR(VLOOKUP(C45,Feuil1!$B$2:$H$50,4,FALSE),"")</f>
        <v/>
      </c>
      <c r="G45">
        <f>IFERROR(VLOOKUP(C45,Feuil1!$B$2:$H$50,5,FALSE),"")</f>
        <v>2783.78</v>
      </c>
      <c r="H45" s="5" t="str">
        <f>IFERROR(VLOOKUP(C45,Feuil1!$B$2:$H$50,6,FALSE),"")</f>
        <v/>
      </c>
    </row>
    <row r="46" spans="1:9" s="21" customFormat="1" x14ac:dyDescent="0.35">
      <c r="A46" s="32"/>
      <c r="B46" s="22" t="str">
        <f>IFERROR(VLOOKUP(C46,Feuil1!$B$2:$H$49,7,FALSE),"")</f>
        <v>X</v>
      </c>
      <c r="C46" s="3" t="s">
        <v>57</v>
      </c>
      <c r="D46" s="3" t="s">
        <v>58</v>
      </c>
      <c r="E46">
        <f>IFERROR(VLOOKUP(C46,Feuil1!$B$2:$H$50,3,FALSE),"")</f>
        <v>5010.17</v>
      </c>
      <c r="F46" s="5">
        <f>IFERROR(VLOOKUP(C46,Feuil1!$B$2:$H$50,4,FALSE),"")</f>
        <v>4.95</v>
      </c>
      <c r="G46">
        <f>IFERROR(VLOOKUP(C46,Feuil1!$B$2:$H$50,5,FALSE),"")</f>
        <v>5281.22</v>
      </c>
      <c r="H46" s="5">
        <f>IFERROR(VLOOKUP(C46,Feuil1!$B$2:$H$50,6,FALSE),"")</f>
        <v>5.15</v>
      </c>
    </row>
    <row r="47" spans="1:9" s="21" customFormat="1" x14ac:dyDescent="0.35">
      <c r="A47" s="32" t="s">
        <v>115</v>
      </c>
      <c r="B47" s="22" t="str">
        <f>IFERROR(VLOOKUP(C47,Feuil1!$B$2:$H$49,7,FALSE),"")</f>
        <v>X</v>
      </c>
      <c r="C47" s="3" t="s">
        <v>35</v>
      </c>
      <c r="D47" s="3" t="s">
        <v>36</v>
      </c>
      <c r="E47">
        <f>IFERROR(VLOOKUP(C47,Feuil1!$B$2:$H$50,3,FALSE),"")</f>
        <v>4762.7700000000004</v>
      </c>
      <c r="F47" s="5">
        <f>IFERROR(VLOOKUP(C47,Feuil1!$B$2:$H$50,4,FALSE),"")</f>
        <v>0</v>
      </c>
      <c r="G47">
        <f>IFERROR(VLOOKUP(C47,Feuil1!$B$2:$H$50,5,FALSE),"")</f>
        <v>5610.7</v>
      </c>
      <c r="H47" s="5">
        <f>IFERROR(VLOOKUP(C47,Feuil1!$B$2:$H$50,6,FALSE),"")</f>
        <v>0</v>
      </c>
      <c r="I47" s="21" t="s">
        <v>112</v>
      </c>
    </row>
    <row r="48" spans="1:9" s="21" customFormat="1" x14ac:dyDescent="0.35">
      <c r="E48" s="30">
        <v>34051.379999999997</v>
      </c>
    </row>
    <row r="49" spans="1:10" s="21" customFormat="1" x14ac:dyDescent="0.35"/>
    <row r="50" spans="1:10" s="21" customFormat="1" x14ac:dyDescent="0.35"/>
    <row r="51" spans="1:10" x14ac:dyDescent="0.35">
      <c r="A51" s="31" t="s">
        <v>116</v>
      </c>
      <c r="B51" s="22" t="str">
        <f>IFERROR(VLOOKUP(C51,Feuil1!$B$2:$H$49,7,FALSE),"")</f>
        <v>X</v>
      </c>
      <c r="C51" s="3" t="s">
        <v>27</v>
      </c>
      <c r="D51" s="3" t="s">
        <v>28</v>
      </c>
      <c r="E51">
        <f>IFERROR(VLOOKUP(C51,Feuil1!$B$2:$H$50,3,FALSE),"")</f>
        <v>5093.03</v>
      </c>
      <c r="F51" s="5">
        <f>IFERROR(VLOOKUP(C51,Feuil1!$B$2:$H$50,4,FALSE),"")</f>
        <v>0</v>
      </c>
      <c r="G51">
        <f>IFERROR(VLOOKUP(C51,Feuil1!$B$2:$H$50,5,FALSE),"")</f>
        <v>5301.5</v>
      </c>
      <c r="H51" s="5">
        <f>IFERROR(VLOOKUP(C51,Feuil1!$B$2:$H$50,6,FALSE),"")</f>
        <v>0</v>
      </c>
    </row>
    <row r="52" spans="1:10" x14ac:dyDescent="0.35">
      <c r="A52" s="31"/>
      <c r="B52" s="22" t="str">
        <f>IFERROR(VLOOKUP(C52,Feuil1!$B$2:$H$49,7,FALSE),"")</f>
        <v>X</v>
      </c>
      <c r="C52" s="3" t="s">
        <v>65</v>
      </c>
      <c r="D52" s="3" t="s">
        <v>66</v>
      </c>
      <c r="E52">
        <f>IFERROR(VLOOKUP(C52,Feuil1!$B$2:$H$50,3,FALSE),"")</f>
        <v>3140.01</v>
      </c>
      <c r="F52" s="5">
        <f>IFERROR(VLOOKUP(C52,Feuil1!$B$2:$H$50,4,FALSE),"")</f>
        <v>0</v>
      </c>
      <c r="G52">
        <f>IFERROR(VLOOKUP(C52,Feuil1!$B$2:$H$50,5,FALSE),"")</f>
        <v>3316.28</v>
      </c>
      <c r="H52" s="5">
        <f>IFERROR(VLOOKUP(C52,Feuil1!$B$2:$H$50,6,FALSE),"")</f>
        <v>0</v>
      </c>
      <c r="I52" t="s">
        <v>104</v>
      </c>
    </row>
    <row r="53" spans="1:10" s="8" customFormat="1" x14ac:dyDescent="0.35">
      <c r="E53" s="30">
        <v>8233.0400000000009</v>
      </c>
    </row>
    <row r="56" spans="1:10" x14ac:dyDescent="0.35">
      <c r="A56" s="31" t="s">
        <v>117</v>
      </c>
      <c r="B56" s="22" t="str">
        <f>IFERROR(VLOOKUP(C56,Feuil1!$B$2:$H$49,7,FALSE),"")</f>
        <v>X</v>
      </c>
      <c r="C56" s="3" t="s">
        <v>93</v>
      </c>
      <c r="D56" s="3" t="s">
        <v>94</v>
      </c>
      <c r="E56">
        <f>IFERROR(VLOOKUP(C56,Feuil1!$B$2:$H$50,3,FALSE),"")</f>
        <v>4786.96</v>
      </c>
      <c r="F56" s="5" t="str">
        <f>IFERROR(VLOOKUP(C56,Feuil1!$B$2:$H$50,4,FALSE),"")</f>
        <v>***</v>
      </c>
      <c r="G56">
        <f>IFERROR(VLOOKUP(C56,Feuil1!$B$2:$H$50,5,FALSE),"")</f>
        <v>5173.09</v>
      </c>
      <c r="H56" s="5" t="str">
        <f>IFERROR(VLOOKUP(C56,Feuil1!$B$2:$H$50,6,FALSE),"")</f>
        <v>***</v>
      </c>
    </row>
    <row r="57" spans="1:10" x14ac:dyDescent="0.35">
      <c r="A57" s="31"/>
      <c r="B57" s="22" t="str">
        <f>IFERROR(VLOOKUP(C57,Feuil1!$B$2:$H$49,7,FALSE),"")</f>
        <v>X</v>
      </c>
      <c r="C57" s="3" t="s">
        <v>29</v>
      </c>
      <c r="D57" s="3" t="s">
        <v>30</v>
      </c>
      <c r="E57">
        <f>IFERROR(VLOOKUP(C57,Feuil1!$B$2:$H$50,3,FALSE),"")</f>
        <v>5106.8100000000004</v>
      </c>
      <c r="F57" s="5">
        <f>IFERROR(VLOOKUP(C57,Feuil1!$B$2:$H$50,4,FALSE),"")</f>
        <v>-1.84</v>
      </c>
      <c r="G57">
        <f>IFERROR(VLOOKUP(C57,Feuil1!$B$2:$H$50,5,FALSE),"")</f>
        <v>5389.68</v>
      </c>
      <c r="H57" s="5">
        <f>IFERROR(VLOOKUP(C57,Feuil1!$B$2:$H$50,6,FALSE),"")</f>
        <v>7.48</v>
      </c>
      <c r="I57" s="17" t="s">
        <v>110</v>
      </c>
      <c r="J57" s="8"/>
    </row>
    <row r="58" spans="1:10" x14ac:dyDescent="0.35">
      <c r="E58" s="30">
        <v>9893.77</v>
      </c>
    </row>
  </sheetData>
  <sortState ref="A40:I48">
    <sortCondition ref="D42"/>
  </sortState>
  <mergeCells count="2">
    <mergeCell ref="A51:A52"/>
    <mergeCell ref="A56:A57"/>
  </mergeCells>
  <conditionalFormatting sqref="F51:F52 H51:H52 F4 H4 F7:F23 H7:H23 F26:F37 H26:H37 F56:F57 H56:H57 H40:H47 F40:F47">
    <cfRule type="cellIs" dxfId="11" priority="13" operator="lessThan">
      <formula>0</formula>
    </cfRule>
    <cfRule type="cellIs" dxfId="10" priority="14" operator="greaterThan">
      <formula>0</formula>
    </cfRule>
    <cfRule type="cellIs" dxfId="9" priority="15" operator="equal">
      <formula>0</formula>
    </cfRule>
  </conditionalFormatting>
  <conditionalFormatting sqref="F2">
    <cfRule type="cellIs" dxfId="8" priority="4" operator="lessThan">
      <formula>0</formula>
    </cfRule>
    <cfRule type="cellIs" dxfId="7" priority="5" operator="greaterThan">
      <formula>0</formula>
    </cfRule>
    <cfRule type="cellIs" dxfId="6" priority="6" operator="equal">
      <formula>0</formula>
    </cfRule>
  </conditionalFormatting>
  <conditionalFormatting sqref="H2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0"/>
  <sheetViews>
    <sheetView workbookViewId="0">
      <selection activeCell="G19" sqref="G19"/>
    </sheetView>
  </sheetViews>
  <sheetFormatPr baseColWidth="10" defaultRowHeight="14.5" x14ac:dyDescent="0.35"/>
  <cols>
    <col min="2" max="2" width="5.7265625" bestFit="1" customWidth="1"/>
    <col min="3" max="3" width="26.453125" bestFit="1" customWidth="1"/>
  </cols>
  <sheetData>
    <row r="4" spans="2:4" x14ac:dyDescent="0.35">
      <c r="B4" s="25" t="s">
        <v>31</v>
      </c>
      <c r="C4" s="25" t="s">
        <v>32</v>
      </c>
      <c r="D4" s="5">
        <v>68</v>
      </c>
    </row>
    <row r="5" spans="2:4" x14ac:dyDescent="0.35">
      <c r="B5" s="25" t="s">
        <v>51</v>
      </c>
      <c r="C5" s="25" t="s">
        <v>52</v>
      </c>
      <c r="D5" s="5">
        <v>67.36</v>
      </c>
    </row>
    <row r="6" spans="2:4" x14ac:dyDescent="0.35">
      <c r="B6" s="25" t="s">
        <v>41</v>
      </c>
      <c r="C6" s="25" t="s">
        <v>42</v>
      </c>
      <c r="D6" s="5">
        <v>66.88</v>
      </c>
    </row>
    <row r="7" spans="2:4" x14ac:dyDescent="0.35">
      <c r="B7" s="25" t="s">
        <v>27</v>
      </c>
      <c r="C7" s="25" t="s">
        <v>28</v>
      </c>
      <c r="D7" s="5">
        <v>66.84</v>
      </c>
    </row>
    <row r="8" spans="2:4" x14ac:dyDescent="0.35">
      <c r="B8" s="25" t="s">
        <v>53</v>
      </c>
      <c r="C8" s="25" t="s">
        <v>54</v>
      </c>
      <c r="D8" s="5">
        <v>66.489999999999995</v>
      </c>
    </row>
    <row r="9" spans="2:4" x14ac:dyDescent="0.35">
      <c r="B9" s="25" t="s">
        <v>47</v>
      </c>
      <c r="C9" s="25" t="s">
        <v>48</v>
      </c>
      <c r="D9" s="5">
        <v>66.36</v>
      </c>
    </row>
    <row r="10" spans="2:4" x14ac:dyDescent="0.35">
      <c r="B10" s="25" t="s">
        <v>93</v>
      </c>
      <c r="C10" s="25" t="s">
        <v>94</v>
      </c>
      <c r="D10" s="5">
        <v>21.36</v>
      </c>
    </row>
  </sheetData>
  <conditionalFormatting sqref="D4:D10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variation Charge Pat.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2025-04-23T12:48:00Z</dcterms:created>
  <dcterms:modified xsi:type="dcterms:W3CDTF">2025-05-05T14:06:30Z</dcterms:modified>
</cp:coreProperties>
</file>