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C0229220-50A8-435B-BE5B-772A0183D55A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'2024'!$B$33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'2024'!$B$32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'2024'!$B$30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8" i="14" l="1"/>
  <c r="P33" i="14"/>
  <c r="P32" i="14"/>
  <c r="K30" i="14"/>
  <c r="J30" i="14"/>
  <c r="I30" i="14"/>
  <c r="N28" i="14"/>
  <c r="M28" i="14"/>
  <c r="L28" i="14"/>
  <c r="K28" i="14"/>
  <c r="J28" i="14"/>
  <c r="I28" i="14"/>
  <c r="E28" i="14"/>
  <c r="D28" i="14"/>
  <c r="P27" i="14"/>
  <c r="P26" i="14"/>
  <c r="P25" i="14"/>
  <c r="H24" i="14"/>
  <c r="H28" i="14" s="1"/>
  <c r="G24" i="14"/>
  <c r="G28" i="14" s="1"/>
  <c r="F24" i="14"/>
  <c r="P24" i="14" s="1"/>
  <c r="E24" i="14"/>
  <c r="D24" i="14"/>
  <c r="C24" i="14"/>
  <c r="P23" i="14"/>
  <c r="N20" i="14"/>
  <c r="N30" i="14" s="1"/>
  <c r="M20" i="14"/>
  <c r="M30" i="14" s="1"/>
  <c r="L20" i="14"/>
  <c r="L30" i="14" s="1"/>
  <c r="K20" i="14"/>
  <c r="J20" i="14"/>
  <c r="I20" i="14"/>
  <c r="D20" i="14"/>
  <c r="D30" i="14" s="1"/>
  <c r="P19" i="14"/>
  <c r="P18" i="14"/>
  <c r="H17" i="14"/>
  <c r="H20" i="14" s="1"/>
  <c r="G17" i="14"/>
  <c r="G20" i="14" s="1"/>
  <c r="G30" i="14" s="1"/>
  <c r="F17" i="14"/>
  <c r="F20" i="14" s="1"/>
  <c r="E17" i="14"/>
  <c r="P17" i="14" s="1"/>
  <c r="D17" i="14"/>
  <c r="C17" i="14"/>
  <c r="C20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C30" i="14" l="1"/>
  <c r="H30" i="14"/>
  <c r="F28" i="14"/>
  <c r="F30" i="14" s="1"/>
  <c r="E20" i="14"/>
  <c r="E30" i="14" s="1"/>
  <c r="P28" i="14" l="1"/>
  <c r="P30" i="14"/>
  <c r="C3" i="13" s="1"/>
  <c r="P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<sst xmlns="http://schemas.openxmlformats.org/spreadsheetml/2006/main" count="46" uniqueCount="44">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</sst>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abSelected="1" topLeftCell="B2" workbookViewId="0">
      <selection activeCell="C20" sqref="C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3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98</v>
      </c>
    </row>
    <row r="7" spans="2:16" x14ac:dyDescent="0.3">
      <c r="B7" s="9" t="s">
        <v>21</v>
      </c>
      <c r="C7" s="37">
        <v>18</v>
      </c>
      <c r="D7" s="37">
        <v>21</v>
      </c>
      <c r="E7" s="37">
        <v>21</v>
      </c>
      <c r="F7" s="37">
        <v>11</v>
      </c>
      <c r="G7" s="37">
        <v>18</v>
      </c>
      <c r="H7" s="37">
        <v>20</v>
      </c>
      <c r="I7" s="37"/>
      <c r="J7" s="37"/>
      <c r="K7" s="37"/>
      <c r="L7" s="37"/>
      <c r="M7" s="37"/>
      <c r="N7" s="37"/>
      <c r="O7" s="36"/>
      <c r="P7" s="57">
        <f>SUM(C7:N7)</f>
        <v>109</v>
      </c>
    </row>
    <row r="8" spans="2:16" x14ac:dyDescent="0.3">
      <c r="B8" s="18" t="s">
        <v>22</v>
      </c>
      <c r="C8" s="63">
        <f t="shared" ref="C8:N8" si="0">C7-C6</f>
        <v>15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-1</v>
      </c>
      <c r="H8" s="63">
        <f t="shared" si="0"/>
        <v>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21</v>
      </c>
      <c r="E11" s="11">
        <v>21</v>
      </c>
      <c r="F11" s="11">
        <v>11</v>
      </c>
      <c r="G11" s="11">
        <v>18</v>
      </c>
      <c r="H11" s="11">
        <v>20</v>
      </c>
      <c r="I11" s="11"/>
      <c r="J11" s="11"/>
      <c r="K11" s="11"/>
      <c r="L11" s="11"/>
      <c r="M11" s="11"/>
      <c r="N11" s="11"/>
      <c r="P11" s="58">
        <f>SUM(C11:N11)</f>
        <v>109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>
        <v>0</v>
      </c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>
        <v>1</v>
      </c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>
        <f>F11*Params!$C$5*(1-Params!$C$3)-Params!$C$4</f>
        <v>8021</v>
      </c>
      <c r="G17" s="10">
        <f>G11*Params!$C$5*(1-Params!$C$3)-Params!$C$4</f>
        <v>13173</v>
      </c>
      <c r="H17" s="10">
        <f>H11*Params!$C$5*(1-Params!$C$3)-Params!$C$4</f>
        <v>14645</v>
      </c>
      <c r="I17" s="10"/>
      <c r="J17" s="10"/>
      <c r="K17" s="10"/>
      <c r="L17" s="10"/>
      <c r="M17" s="10"/>
      <c r="N17" s="10"/>
      <c r="O17" s="4"/>
      <c r="P17" s="41">
        <f>SUM(C17:N17)</f>
        <v>79774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3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8021</v>
      </c>
      <c r="G20" s="28">
        <f t="shared" si="1"/>
        <v>13173</v>
      </c>
      <c r="H20" s="28">
        <f t="shared" si="1"/>
        <v>14645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79912.05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1076.17</v>
      </c>
      <c r="D23" s="10">
        <v>8064.58</v>
      </c>
      <c r="E23" s="10">
        <v>8064.58</v>
      </c>
      <c r="F23" s="10">
        <v>8064.58</v>
      </c>
      <c r="G23" s="10">
        <v>7699.09</v>
      </c>
      <c r="H23" s="10">
        <v>8064.58</v>
      </c>
      <c r="I23" s="10"/>
      <c r="J23" s="10"/>
      <c r="K23" s="10"/>
      <c r="L23" s="10"/>
      <c r="M23" s="10"/>
      <c r="N23" s="10"/>
      <c r="O23" s="4"/>
      <c r="P23" s="43">
        <f t="shared" ref="P23:P28" si="2">SUM(C23:N23)</f>
        <v>41033.58</v>
      </c>
    </row>
    <row r="24" spans="2:16" x14ac:dyDescent="0.3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>
        <f>1747.6+3531.01</f>
        <v>5278.6100000000006</v>
      </c>
      <c r="G24" s="10">
        <f>1671.06+3423.35</f>
        <v>5094.41</v>
      </c>
      <c r="H24" s="10">
        <f>1747.6+3567.81</f>
        <v>5315.41</v>
      </c>
      <c r="I24" s="10"/>
      <c r="J24" s="10"/>
      <c r="K24" s="10"/>
      <c r="L24" s="10"/>
      <c r="M24" s="10"/>
      <c r="N24" s="10"/>
      <c r="O24" s="4"/>
      <c r="P24" s="43">
        <f t="shared" si="2"/>
        <v>27063.030000000002</v>
      </c>
    </row>
    <row r="25" spans="2:16" x14ac:dyDescent="0.3">
      <c r="B25" s="55" t="s">
        <v>40</v>
      </c>
      <c r="C25" s="10">
        <v>549.82000000000005</v>
      </c>
      <c r="D25" s="10">
        <v>624.79</v>
      </c>
      <c r="E25" s="10">
        <v>624.79</v>
      </c>
      <c r="F25" s="10">
        <v>374.89</v>
      </c>
      <c r="G25" s="10">
        <v>549.82000000000005</v>
      </c>
      <c r="H25" s="10">
        <v>599.79999999999995</v>
      </c>
      <c r="I25" s="10"/>
      <c r="J25" s="10"/>
      <c r="K25" s="10"/>
      <c r="L25" s="10"/>
      <c r="M25" s="10"/>
      <c r="N25" s="10"/>
      <c r="O25" s="4"/>
      <c r="P25" s="43">
        <f t="shared" si="2"/>
        <v>3323.91</v>
      </c>
    </row>
    <row r="26" spans="2:16" x14ac:dyDescent="0.3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138.05000000000001</v>
      </c>
    </row>
    <row r="27" spans="2:16" x14ac:dyDescent="0.3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12600</v>
      </c>
    </row>
    <row r="28" spans="2:16" x14ac:dyDescent="0.3">
      <c r="B28" s="8" t="s">
        <v>3</v>
      </c>
      <c r="C28" s="44">
        <f>SUM(C23:C27)</f>
        <v>15181.42</v>
      </c>
      <c r="D28" s="44">
        <f t="shared" ref="C28:N28" si="3">SUM(D23:D26)</f>
        <v>13967.98</v>
      </c>
      <c r="E28" s="44">
        <f t="shared" si="3"/>
        <v>13967.98</v>
      </c>
      <c r="F28" s="44">
        <f t="shared" si="3"/>
        <v>13718.08</v>
      </c>
      <c r="G28" s="44">
        <f t="shared" si="3"/>
        <v>13343.32</v>
      </c>
      <c r="H28" s="44">
        <f t="shared" si="3"/>
        <v>13979.789999999999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84158.569999999992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-1870.3700000000008</v>
      </c>
      <c r="D30" s="47">
        <f t="shared" si="4"/>
        <v>1413.0200000000004</v>
      </c>
      <c r="E30" s="47">
        <f t="shared" si="4"/>
        <v>1413.0200000000004</v>
      </c>
      <c r="F30" s="47">
        <f t="shared" si="4"/>
        <v>-5697.08</v>
      </c>
      <c r="G30" s="47">
        <f t="shared" si="4"/>
        <v>-170.31999999999971</v>
      </c>
      <c r="H30" s="47">
        <f t="shared" si="4"/>
        <v>665.21000000000095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-4246.5199999999986</v>
      </c>
    </row>
    <row r="32" spans="2:16" x14ac:dyDescent="0.3">
      <c r="B32" s="62" t="s">
        <v>37</v>
      </c>
      <c r="C32" s="54">
        <v>1260</v>
      </c>
      <c r="D32" s="54">
        <v>1470</v>
      </c>
      <c r="E32" s="54">
        <v>1470</v>
      </c>
      <c r="F32" s="54">
        <v>770</v>
      </c>
      <c r="G32" s="54">
        <v>1260</v>
      </c>
      <c r="H32" s="54">
        <v>1400</v>
      </c>
      <c r="I32" s="54"/>
      <c r="J32" s="54"/>
      <c r="K32" s="54"/>
      <c r="L32" s="54"/>
      <c r="M32" s="54"/>
      <c r="N32" s="54"/>
      <c r="P32" s="61">
        <f>SUM(C32:N32)</f>
        <v>7630</v>
      </c>
    </row>
    <row r="33" spans="2:16" x14ac:dyDescent="0.3">
      <c r="B33" s="62" t="s">
        <v>38</v>
      </c>
      <c r="C33" s="54">
        <v>549.82000000000005</v>
      </c>
      <c r="D33" s="54">
        <v>624.79</v>
      </c>
      <c r="E33" s="54">
        <v>624.79</v>
      </c>
      <c r="F33" s="54">
        <v>374.89</v>
      </c>
      <c r="G33" s="54">
        <v>549.82000000000005</v>
      </c>
      <c r="H33" s="54">
        <v>599.79999999999995</v>
      </c>
      <c r="I33" s="54"/>
      <c r="J33" s="54"/>
      <c r="K33" s="54"/>
      <c r="L33" s="54"/>
      <c r="M33" s="54"/>
      <c r="N33" s="54"/>
      <c r="P33" s="61">
        <f>SUM(C33:N33)</f>
        <v>3323.91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'2024'!P30</f>
        <v>-4246.5199999999986</v>
      </c>
    </row>
    <row r="4" spans="2:3" ht="16.95" customHeight="1" x14ac:dyDescent="0.3">
      <c r="B4" s="38" t="s">
        <v>39</v>
      </c>
      <c r="C4" s="40">
        <f>'2024'!P12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2024-07-25T13:20:27Z</dcterms:modified>
</cp:coreProperties>
</file>