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nouha\Desktop\Emna\"/>
    </mc:Choice>
  </mc:AlternateContent>
  <xr:revisionPtr revIDLastSave="0" documentId="13_ncr:1_{78F66170-0941-47B1-B4C1-E443704E83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" sheetId="15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'2023'!$B$27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'2023'!$B$25</definedName>
    <definedName name="TOTAL_SORTIES">#REF!</definedName>
  </definedNames>
  <calcPr calcId="18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24" i="15" l="1"/>
  <c r="C25" i="15"/>
  <c r="D25" i="15"/>
  <c r="F25" i="15"/>
  <c r="G25" i="15"/>
  <c r="H25" i="15"/>
  <c r="I25" i="15"/>
  <c r="J25" i="15"/>
  <c r="K25" i="15"/>
  <c r="L25" i="15"/>
  <c r="M25" i="15"/>
  <c r="N25" i="15"/>
  <c r="E25" i="15"/>
  <c r="E24" i="15"/>
  <c r="C4" i="13"/>
  <c r="M27" i="15"/>
  <c r="D23" i="15"/>
  <c r="C23" i="15"/>
  <c r="P22" i="15"/>
  <c r="N19" i="15"/>
  <c r="M19" i="15"/>
  <c r="L19" i="15"/>
  <c r="L27" i="15" s="1"/>
  <c r="K19" i="15"/>
  <c r="K27" i="15" s="1"/>
  <c r="J19" i="15"/>
  <c r="J27" i="15" s="1"/>
  <c r="I19" i="15"/>
  <c r="H19" i="15"/>
  <c r="G19" i="15"/>
  <c r="F19" i="15"/>
  <c r="F27" i="15" s="1"/>
  <c r="E19" i="15"/>
  <c r="E27" i="15" s="1"/>
  <c r="P18" i="15"/>
  <c r="D17" i="15"/>
  <c r="D19" i="15" s="1"/>
  <c r="D27" i="15" s="1"/>
  <c r="C17" i="15"/>
  <c r="C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I27" i="15" l="1"/>
  <c r="G27" i="15"/>
  <c r="H27" i="15"/>
  <c r="N27" i="15"/>
  <c r="P25" i="15"/>
  <c r="P23" i="15"/>
  <c r="P8" i="15"/>
  <c r="C27" i="15"/>
  <c r="P19" i="15"/>
  <c r="P17" i="15"/>
  <c r="P27" i="15" l="1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nouha</author>
  </authors>
  <commentList>
    <comment ref="E24" authorId="0" shapeId="0" xr:uid="{F79E7397-6A64-4856-AADF-41560D3168F3}">
      <text>
        <r>
          <rPr>
            <b/>
            <sz val="9"/>
            <color indexed="81"/>
            <rFont val="Tahoma"/>
            <charset val="1"/>
          </rPr>
          <t>nouha:</t>
        </r>
        <r>
          <rPr>
            <sz val="9"/>
            <color indexed="81"/>
            <rFont val="Tahoma"/>
            <charset val="1"/>
          </rPr>
          <t xml:space="preserve">
Déduction de sa cagnote</t>
        </r>
      </text>
    </comment>
  </commentList>
</comments>
</file>

<file path=xl/sharedStrings.xml><?xml version="1.0" encoding="utf-8"?>
<sst xmlns="http://schemas.openxmlformats.org/spreadsheetml/2006/main" count="41" uniqueCount="40">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</sst>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0897-0E47-4F0C-BB0E-FE4D72EE7013}">
  <dimension ref="B1:P27"/>
  <sheetViews>
    <sheetView tabSelected="1" topLeftCell="A4" workbookViewId="0">
      <selection activeCell="E24" sqref="E24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2" t="s">
        <v>9</v>
      </c>
    </row>
    <row r="2" spans="2:16" x14ac:dyDescent="0.3">
      <c r="B2" s="6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/>
      <c r="F6" s="33"/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38</v>
      </c>
    </row>
    <row r="7" spans="2:16" x14ac:dyDescent="0.3">
      <c r="B7" s="8" t="s">
        <v>20</v>
      </c>
      <c r="C7" s="33">
        <v>21</v>
      </c>
      <c r="D7" s="33">
        <v>20</v>
      </c>
      <c r="E7" s="33"/>
      <c r="F7" s="33"/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41</v>
      </c>
    </row>
    <row r="8" spans="2:16" x14ac:dyDescent="0.3">
      <c r="B8" s="16" t="s">
        <v>21</v>
      </c>
      <c r="C8" s="32">
        <f t="shared" ref="C8:N8" si="0">C7-C6</f>
        <v>2</v>
      </c>
      <c r="D8" s="32">
        <f t="shared" si="0"/>
        <v>1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3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21</v>
      </c>
      <c r="D11" s="10">
        <v>20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P11" s="53">
        <f>SUM(C11:N11)</f>
        <v>41</v>
      </c>
    </row>
    <row r="12" spans="2:16" x14ac:dyDescent="0.3">
      <c r="B12" s="8" t="s">
        <v>15</v>
      </c>
      <c r="C12" s="11">
        <v>1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1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8039.4000000000005</v>
      </c>
      <c r="D17" s="9">
        <f>D11*Params!$C$5*(1-Params!$C$3)-Params!$C$4</f>
        <v>7653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15692.400000000001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8039.4000000000005</v>
      </c>
      <c r="D19" s="25">
        <f t="shared" si="1"/>
        <v>7653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15692.400000000001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4877.8500000000004</v>
      </c>
      <c r="D22" s="9">
        <v>4877.8500000000004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9755.7000000000007</v>
      </c>
    </row>
    <row r="23" spans="2:16" x14ac:dyDescent="0.3">
      <c r="B23" s="8" t="s">
        <v>8</v>
      </c>
      <c r="C23" s="9">
        <f>901.43+1506.2</f>
        <v>2407.63</v>
      </c>
      <c r="D23" s="9">
        <f>901.43+1508.84</f>
        <v>2410.27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4817.8999999999996</v>
      </c>
    </row>
    <row r="24" spans="2:16" x14ac:dyDescent="0.3">
      <c r="B24" s="60" t="s">
        <v>39</v>
      </c>
      <c r="C24" s="61"/>
      <c r="D24" s="61"/>
      <c r="E24" s="61">
        <f>1179+55.2</f>
        <v>1234.2</v>
      </c>
      <c r="F24" s="61"/>
      <c r="G24" s="61"/>
      <c r="H24" s="61"/>
      <c r="I24" s="61"/>
      <c r="J24" s="61"/>
      <c r="K24" s="61"/>
      <c r="L24" s="61"/>
      <c r="M24" s="61"/>
      <c r="N24" s="61"/>
      <c r="O24" s="4"/>
      <c r="P24" s="39">
        <f>SUM(C24:N24)</f>
        <v>1234.2</v>
      </c>
    </row>
    <row r="25" spans="2:16" x14ac:dyDescent="0.3">
      <c r="B25" s="7" t="s">
        <v>3</v>
      </c>
      <c r="C25" s="40">
        <f t="shared" ref="C25:D25" si="2">SUM(C22:C24)</f>
        <v>7285.4800000000005</v>
      </c>
      <c r="D25" s="40">
        <f t="shared" si="2"/>
        <v>7288.1200000000008</v>
      </c>
      <c r="E25" s="40">
        <f>SUM(E22:E24)</f>
        <v>1234.2</v>
      </c>
      <c r="F25" s="40">
        <f t="shared" ref="F25:N25" si="3">SUM(F22:F24)</f>
        <v>0</v>
      </c>
      <c r="G25" s="40">
        <f t="shared" si="3"/>
        <v>0</v>
      </c>
      <c r="H25" s="40">
        <f t="shared" si="3"/>
        <v>0</v>
      </c>
      <c r="I25" s="40">
        <f t="shared" si="3"/>
        <v>0</v>
      </c>
      <c r="J25" s="40">
        <f t="shared" si="3"/>
        <v>0</v>
      </c>
      <c r="K25" s="40">
        <f t="shared" si="3"/>
        <v>0</v>
      </c>
      <c r="L25" s="40">
        <f t="shared" si="3"/>
        <v>0</v>
      </c>
      <c r="M25" s="40">
        <f t="shared" si="3"/>
        <v>0</v>
      </c>
      <c r="N25" s="40">
        <f t="shared" si="3"/>
        <v>0</v>
      </c>
      <c r="O25" s="4"/>
      <c r="P25" s="41">
        <f>SUM(C25:N25)</f>
        <v>15807.800000000003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4">C19-C25</f>
        <v>753.92000000000007</v>
      </c>
      <c r="D27" s="44">
        <f t="shared" si="4"/>
        <v>364.8799999999992</v>
      </c>
      <c r="E27" s="44">
        <f t="shared" si="4"/>
        <v>-1234.2</v>
      </c>
      <c r="F27" s="44">
        <f t="shared" si="4"/>
        <v>0</v>
      </c>
      <c r="G27" s="44">
        <f t="shared" si="4"/>
        <v>0</v>
      </c>
      <c r="H27" s="44">
        <f t="shared" si="4"/>
        <v>0</v>
      </c>
      <c r="I27" s="44">
        <f t="shared" si="4"/>
        <v>0</v>
      </c>
      <c r="J27" s="44">
        <f t="shared" si="4"/>
        <v>0</v>
      </c>
      <c r="K27" s="44">
        <f t="shared" si="4"/>
        <v>0</v>
      </c>
      <c r="L27" s="44">
        <f t="shared" si="4"/>
        <v>0</v>
      </c>
      <c r="M27" s="44">
        <f t="shared" si="4"/>
        <v>0</v>
      </c>
      <c r="N27" s="44">
        <f t="shared" si="4"/>
        <v>0</v>
      </c>
      <c r="P27" s="54">
        <f>SUM(C27:O27)</f>
        <v>-115.40000000000077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4" t="s">
        <v>22</v>
      </c>
      <c r="C2" s="65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420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6" t="s">
        <v>23</v>
      </c>
      <c r="C2" s="66"/>
    </row>
    <row r="3" spans="2:3" ht="16.95" customHeight="1" x14ac:dyDescent="0.3">
      <c r="B3" s="34" t="s">
        <v>24</v>
      </c>
      <c r="C3" s="35">
        <f>'2023'!P27</f>
        <v>-115.40000000000077</v>
      </c>
    </row>
    <row r="4" spans="2:3" ht="16.95" customHeight="1" x14ac:dyDescent="0.3">
      <c r="B4" s="34" t="s">
        <v>26</v>
      </c>
      <c r="C4" s="36">
        <f>SUM('2023'!P12)</f>
        <v>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nouha</cp:lastModifiedBy>
  <cp:lastPrinted>2017-08-08T16:51:32Z</cp:lastPrinted>
  <dcterms:created xsi:type="dcterms:W3CDTF">2015-02-05T07:57:27Z</dcterms:created>
  <dcterms:modified xsi:type="dcterms:W3CDTF">2023-03-20T15:58:23Z</dcterms:modified>
</cp:coreProperties>
</file>