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PC-HOUDA\Downloads\"/>
    </mc:Choice>
  </mc:AlternateContent>
  <xr:revisionPtr revIDLastSave="0" documentId="13_ncr:1_{D726C00A-418D-49F5-99FD-BB8F2D1D863F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2023" sheetId="14" r:id="rId1"/>
    <sheet name="Params" sheetId="10" r:id="rId2"/>
    <sheet name="Synthése" sheetId="13" r:id="rId3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'2023'!$B$29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'2023'!$B$25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24" i="14" l="1"/>
  <c r="E25" i="14"/>
  <c r="F25" i="14"/>
  <c r="G25" i="14"/>
  <c r="H25" i="14"/>
  <c r="I25" i="14"/>
  <c r="J25" i="14"/>
  <c r="K25" i="14"/>
  <c r="L25" i="14"/>
  <c r="M25" i="14"/>
  <c r="N25" i="14"/>
  <c r="C25" i="14"/>
  <c r="D25" i="14"/>
  <c r="P27" i="14"/>
  <c r="P22" i="14"/>
  <c r="M19" i="14"/>
  <c r="L19" i="14"/>
  <c r="K19" i="14"/>
  <c r="J19" i="14"/>
  <c r="I19" i="14"/>
  <c r="H19" i="14"/>
  <c r="G19" i="14"/>
  <c r="F19" i="14"/>
  <c r="E19" i="14"/>
  <c r="D19" i="14"/>
  <c r="P18" i="14"/>
  <c r="N19" i="14"/>
  <c r="P14" i="14"/>
  <c r="P13" i="14"/>
  <c r="P12" i="14"/>
  <c r="C4" i="13" s="1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7" i="14"/>
  <c r="P6" i="14"/>
  <c r="G29" i="14" l="1"/>
  <c r="H29" i="14"/>
  <c r="I29" i="14"/>
  <c r="E29" i="14"/>
  <c r="M29" i="14"/>
  <c r="F29" i="14"/>
  <c r="J29" i="14"/>
  <c r="K29" i="14"/>
  <c r="P8" i="14"/>
  <c r="L29" i="14"/>
  <c r="D29" i="14"/>
  <c r="N29" i="14"/>
  <c r="C23" i="14" l="1"/>
  <c r="C17" i="14"/>
  <c r="C19" i="14" l="1"/>
  <c r="P17" i="14"/>
  <c r="P25" i="14"/>
  <c r="P23" i="14"/>
  <c r="C29" i="14" l="1"/>
  <c r="P29" i="14" s="1"/>
  <c r="C3" i="13" s="1"/>
  <c r="P19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D24" authorId="0" shapeId="0" xr:uid="{416DB64F-401D-4B8D-A670-11DBD1294DDE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Acompte a remboursé a partir de Mars 1000euros par Mois </t>
        </r>
      </text>
    </comment>
  </commentList>
</comments>
</file>

<file path=xl/sharedStrings.xml><?xml version="1.0" encoding="utf-8"?>
<sst xmlns="http://schemas.openxmlformats.org/spreadsheetml/2006/main" count="42" uniqueCount="41">
  <si>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</si>
  <si>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</si>
  <si>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</si>
  <si>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</si>
  <si>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</si>
  <si>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</si>
  <si>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</si>
  <si>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</si>
  <si>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</si>
  <si>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</si>
  <si>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</si>
  <si>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</si>
  <si>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</si>
  <si>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</si>
  <si>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</si>
  <si>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</si>
  <si>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</si>
  <si>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</si>
  <si>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</si>
  <si>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</si>
  <si>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</si>
  <si>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</si>
  <si>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</si>
  <si>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</si>
  <si>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</si>
  <si>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</si>
  <si>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</si>
  <si>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</si>
  <si>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</si>
  <si>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</si>
  <si>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</si>
  <si>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</si>
  <si>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</si>
  <si>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</si>
  <si>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</si>
  <si>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</si>
  <si>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</si>
  <si>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</si>
  <si>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</si>
  <si>
    <t>Acomte versé</t>
  </si>
  <si>
    <t>Acomte remboursé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</si>
</sst>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1" fillId="11" borderId="5" xfId="0" applyFont="1" applyFill="1" applyBorder="1"/>
    <xf numFmtId="4" fontId="1" fillId="11" borderId="1" xfId="0" applyNumberFormat="1" applyFont="1" applyFill="1" applyBorder="1"/>
    <xf numFmtId="4" fontId="4" fillId="12" borderId="11" xfId="0" applyNumberFormat="1" applyFont="1" applyFill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0028D-C49A-41BB-8738-3F49D55D1301}">
  <dimension ref="B1:P29"/>
  <sheetViews>
    <sheetView tabSelected="1" workbookViewId="0">
      <selection activeCell="P25" sqref="P25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45">
      <c r="B1" s="60" t="s">
        <v>9</v>
      </c>
    </row>
    <row r="2" spans="2:16" x14ac:dyDescent="0.45">
      <c r="B2" s="6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45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45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45">
      <c r="B6" s="8" t="s">
        <v>19</v>
      </c>
      <c r="C6" s="56">
        <v>19</v>
      </c>
      <c r="D6" s="56"/>
      <c r="E6" s="56"/>
      <c r="F6" s="33"/>
      <c r="G6" s="33"/>
      <c r="H6" s="33"/>
      <c r="I6" s="33"/>
      <c r="J6" s="33"/>
      <c r="K6" s="33"/>
      <c r="L6" s="33"/>
      <c r="M6" s="33"/>
      <c r="N6" s="33"/>
      <c r="O6" s="31"/>
      <c r="P6" s="52">
        <f>SUM(C6:N6)</f>
        <v>19</v>
      </c>
    </row>
    <row r="7" spans="2:16" x14ac:dyDescent="0.45">
      <c r="B7" s="8" t="s">
        <v>20</v>
      </c>
      <c r="C7" s="33">
        <v>27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1"/>
      <c r="P7" s="52">
        <f>SUM(C7:N7)</f>
        <v>27</v>
      </c>
    </row>
    <row r="8" spans="2:16" x14ac:dyDescent="0.45">
      <c r="B8" s="16" t="s">
        <v>21</v>
      </c>
      <c r="C8" s="32">
        <f t="shared" ref="C8:N8" si="0">C7-C6</f>
        <v>8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  <c r="H8" s="32">
        <f t="shared" si="0"/>
        <v>0</v>
      </c>
      <c r="I8" s="32">
        <f t="shared" si="0"/>
        <v>0</v>
      </c>
      <c r="J8" s="32">
        <f t="shared" si="0"/>
        <v>0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8</v>
      </c>
    </row>
    <row r="9" spans="2:16" x14ac:dyDescent="0.45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45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45">
      <c r="B11" s="8" t="s">
        <v>13</v>
      </c>
      <c r="C11" s="10">
        <v>27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P11" s="53">
        <f>SUM(C11:N11)</f>
        <v>27</v>
      </c>
    </row>
    <row r="12" spans="2:16" x14ac:dyDescent="0.45">
      <c r="B12" s="8" t="s">
        <v>15</v>
      </c>
      <c r="C12" s="11">
        <v>2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P12" s="53">
        <f>SUM(C12:N12)</f>
        <v>2</v>
      </c>
    </row>
    <row r="13" spans="2:16" x14ac:dyDescent="0.45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45">
      <c r="B14" s="16" t="s">
        <v>14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P14" s="53">
        <f>SUM(C14:N14)</f>
        <v>0</v>
      </c>
    </row>
    <row r="15" spans="2:16" x14ac:dyDescent="0.45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45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45">
      <c r="B17" s="8" t="s">
        <v>6</v>
      </c>
      <c r="C17" s="9">
        <f>C11*Params!$C$5*(1-Params!$C$3)-Params!$C$4</f>
        <v>16071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4"/>
      <c r="P17" s="37">
        <f>SUM(C17:N17)</f>
        <v>16071</v>
      </c>
    </row>
    <row r="18" spans="2:16" x14ac:dyDescent="0.45">
      <c r="B18" s="8" t="s">
        <v>14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4"/>
      <c r="P18" s="37">
        <f>SUM(C18:N18)</f>
        <v>0</v>
      </c>
    </row>
    <row r="19" spans="2:16" x14ac:dyDescent="0.45">
      <c r="B19" s="24" t="s">
        <v>2</v>
      </c>
      <c r="C19" s="25">
        <f t="shared" ref="C19:N19" si="1">SUM(C17:C18)</f>
        <v>16071</v>
      </c>
      <c r="D19" s="25">
        <f t="shared" si="1"/>
        <v>0</v>
      </c>
      <c r="E19" s="25">
        <f t="shared" si="1"/>
        <v>0</v>
      </c>
      <c r="F19" s="25">
        <f t="shared" si="1"/>
        <v>0</v>
      </c>
      <c r="G19" s="25">
        <f t="shared" si="1"/>
        <v>0</v>
      </c>
      <c r="H19" s="25">
        <f t="shared" si="1"/>
        <v>0</v>
      </c>
      <c r="I19" s="25">
        <f t="shared" si="1"/>
        <v>0</v>
      </c>
      <c r="J19" s="25">
        <f t="shared" si="1"/>
        <v>0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SUM(C19:O19)</f>
        <v>16071</v>
      </c>
    </row>
    <row r="20" spans="2:16" x14ac:dyDescent="0.45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45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45">
      <c r="B22" s="8" t="s">
        <v>7</v>
      </c>
      <c r="C22" s="9">
        <v>7109.12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4"/>
      <c r="P22" s="39">
        <f>SUM(C22:N22)</f>
        <v>7109.12</v>
      </c>
    </row>
    <row r="23" spans="2:16" x14ac:dyDescent="0.45">
      <c r="B23" s="8" t="s">
        <v>8</v>
      </c>
      <c r="C23" s="9">
        <f>1382.95+2783.86</f>
        <v>4166.8100000000004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4"/>
      <c r="P23" s="39">
        <f>SUM(C23:N23)</f>
        <v>4166.8100000000004</v>
      </c>
    </row>
    <row r="24" spans="2:16" x14ac:dyDescent="0.45">
      <c r="B24" s="65" t="s">
        <v>39</v>
      </c>
      <c r="C24" s="66"/>
      <c r="D24" s="69">
        <v>6000</v>
      </c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4"/>
      <c r="P24" s="39">
        <f>SUM(C24:N24)</f>
        <v>6000</v>
      </c>
    </row>
    <row r="25" spans="2:16" x14ac:dyDescent="0.45">
      <c r="B25" s="7" t="s">
        <v>3</v>
      </c>
      <c r="C25" s="40">
        <f>SUM(C22:C24)</f>
        <v>11275.93</v>
      </c>
      <c r="D25" s="40">
        <f>SUM(D22:D24)</f>
        <v>6000</v>
      </c>
      <c r="E25" s="40">
        <f t="shared" ref="E25:N25" si="2">SUM(E22:E24)</f>
        <v>0</v>
      </c>
      <c r="F25" s="40">
        <f t="shared" si="2"/>
        <v>0</v>
      </c>
      <c r="G25" s="40">
        <f t="shared" si="2"/>
        <v>0</v>
      </c>
      <c r="H25" s="40">
        <f t="shared" si="2"/>
        <v>0</v>
      </c>
      <c r="I25" s="40">
        <f t="shared" si="2"/>
        <v>0</v>
      </c>
      <c r="J25" s="40">
        <f t="shared" si="2"/>
        <v>0</v>
      </c>
      <c r="K25" s="40">
        <f t="shared" si="2"/>
        <v>0</v>
      </c>
      <c r="L25" s="40">
        <f t="shared" si="2"/>
        <v>0</v>
      </c>
      <c r="M25" s="40">
        <f t="shared" si="2"/>
        <v>0</v>
      </c>
      <c r="N25" s="40">
        <f t="shared" si="2"/>
        <v>0</v>
      </c>
      <c r="O25" s="4"/>
      <c r="P25" s="41">
        <f>SUM(C25:N25)</f>
        <v>17275.93</v>
      </c>
    </row>
    <row r="26" spans="2:16" x14ac:dyDescent="0.45">
      <c r="B26" s="42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5"/>
    </row>
    <row r="27" spans="2:16" x14ac:dyDescent="0.45">
      <c r="B27" s="67" t="s">
        <v>40</v>
      </c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5"/>
      <c r="P27" s="68">
        <f>SUM(C27:N27)</f>
        <v>0</v>
      </c>
    </row>
    <row r="28" spans="2:16" x14ac:dyDescent="0.45">
      <c r="B28" s="42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5"/>
    </row>
    <row r="29" spans="2:16" x14ac:dyDescent="0.45">
      <c r="B29" s="43" t="s">
        <v>25</v>
      </c>
      <c r="C29" s="44">
        <f t="shared" ref="C29:N29" si="3">C19-C25</f>
        <v>4795.07</v>
      </c>
      <c r="D29" s="44">
        <f t="shared" si="3"/>
        <v>-6000</v>
      </c>
      <c r="E29" s="44">
        <f t="shared" si="3"/>
        <v>0</v>
      </c>
      <c r="F29" s="44">
        <f t="shared" si="3"/>
        <v>0</v>
      </c>
      <c r="G29" s="44">
        <f t="shared" si="3"/>
        <v>0</v>
      </c>
      <c r="H29" s="44">
        <f t="shared" si="3"/>
        <v>0</v>
      </c>
      <c r="I29" s="44">
        <f t="shared" si="3"/>
        <v>0</v>
      </c>
      <c r="J29" s="44">
        <f t="shared" si="3"/>
        <v>0</v>
      </c>
      <c r="K29" s="44">
        <f t="shared" si="3"/>
        <v>0</v>
      </c>
      <c r="L29" s="44">
        <f t="shared" si="3"/>
        <v>0</v>
      </c>
      <c r="M29" s="44">
        <f t="shared" si="3"/>
        <v>0</v>
      </c>
      <c r="N29" s="44">
        <f t="shared" si="3"/>
        <v>0</v>
      </c>
      <c r="P29" s="54">
        <f>SUM(C29:O29)</f>
        <v>-1204.9300000000003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B5" sqref="B5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62" t="s">
        <v>22</v>
      </c>
      <c r="C2" s="63"/>
    </row>
    <row r="3" spans="2:3" ht="30" customHeight="1" x14ac:dyDescent="0.45">
      <c r="B3" s="29" t="s">
        <v>11</v>
      </c>
      <c r="C3" s="30">
        <v>0.08</v>
      </c>
    </row>
    <row r="4" spans="2:3" ht="30" customHeight="1" x14ac:dyDescent="0.45">
      <c r="B4" s="29" t="s">
        <v>12</v>
      </c>
      <c r="C4" s="29">
        <v>75</v>
      </c>
    </row>
    <row r="5" spans="2:3" ht="30" customHeight="1" x14ac:dyDescent="0.45">
      <c r="B5" s="29" t="s">
        <v>38</v>
      </c>
      <c r="C5" s="29">
        <v>650</v>
      </c>
    </row>
  </sheetData>
  <mergeCells count="1">
    <mergeCell ref="B2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3" sqref="C3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64" t="s">
        <v>23</v>
      </c>
      <c r="C2" s="64"/>
    </row>
    <row r="3" spans="2:3" ht="16.899999999999999" customHeight="1" x14ac:dyDescent="0.45">
      <c r="B3" s="34" t="s">
        <v>24</v>
      </c>
      <c r="C3" s="35">
        <f>'2023'!P29</f>
        <v>-1204.9300000000003</v>
      </c>
    </row>
    <row r="4" spans="2:3" ht="16.899999999999999" customHeight="1" x14ac:dyDescent="0.45">
      <c r="B4" s="34" t="s">
        <v>26</v>
      </c>
      <c r="C4" s="36">
        <f>SUM('2023'!P12)</f>
        <v>2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32</vt:i4>
      </vt:variant>
    </vt:vector>
  </HeadingPairs>
  <TitlesOfParts>
    <vt:vector size="35" baseType="lpstr">
      <vt:lpstr>2023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'2023'!JANVIER</vt:lpstr>
      <vt:lpstr>'2023'!JUILLET</vt:lpstr>
      <vt:lpstr>'2023'!JUIN</vt:lpstr>
      <vt:lpstr>'2023'!MAI</vt:lpstr>
      <vt:lpstr>'2023'!MARS</vt:lpstr>
      <vt:lpstr>'2023'!MOIS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PC-HOUDA</cp:lastModifiedBy>
  <cp:lastPrinted>2017-08-08T16:51:32Z</cp:lastPrinted>
  <dcterms:created xsi:type="dcterms:W3CDTF">2015-02-05T07:57:27Z</dcterms:created>
  <dcterms:modified xsi:type="dcterms:W3CDTF">2023-02-09T09:11:22Z</dcterms:modified>
</cp:coreProperties>
</file>