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BCE8FC4C-9B69-44F4-B5BD-19F5874AF7A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4" r:id="rId1"/>
    <sheet name="Params" sheetId="10" r:id="rId2"/>
    <sheet name="Synthése" sheetId="13" r:id="rId3"/>
  </sheets>
  <definedNames>
    <definedName name="AOUT" localSheetId="0">'2022'!$J$3</definedName>
    <definedName name="AOUT">#REF!</definedName>
    <definedName name="AVANCE_SUR_SALAIRE" localSheetId="0">'2022'!#REF!</definedName>
    <definedName name="AVANCE_SUR_SALAIRE">#REF!</definedName>
    <definedName name="AVRIL" localSheetId="0">'2022'!$F$3</definedName>
    <definedName name="AVRIL">#REF!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 localSheetId="0">'2022'!$D$3</definedName>
    <definedName name="FEVRIER">#REF!</definedName>
    <definedName name="JANVIER" localSheetId="0">'2022'!$C$3</definedName>
    <definedName name="JANVIER">#REF!</definedName>
    <definedName name="JUILLET" localSheetId="0">'2022'!$I$3</definedName>
    <definedName name="JUILLET">#REF!</definedName>
    <definedName name="JUIN" localSheetId="0">'2022'!$H$3</definedName>
    <definedName name="JUIN">#REF!</definedName>
    <definedName name="MAI" localSheetId="0">'2022'!$G$3</definedName>
    <definedName name="MAI">#REF!</definedName>
    <definedName name="MARS" localSheetId="0">'2022'!$E$3</definedName>
    <definedName name="MARS">#REF!</definedName>
    <definedName name="MOIS" localSheetId="0">'2022'!$B$3</definedName>
    <definedName name="MOIS">#REF!</definedName>
    <definedName name="NOVEMBRE" localSheetId="0">'2022'!$M$3</definedName>
    <definedName name="NOVEMBRE">#REF!</definedName>
    <definedName name="OCTOBRE" localSheetId="0">'2022'!$L$3</definedName>
    <definedName name="OCTOBRE">#REF!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 localSheetId="0">'2022'!$K$3</definedName>
    <definedName name="SEPTEMBRE">#REF!</definedName>
    <definedName name="SOLDE" localSheetId="0">'2022'!$B$31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9" i="14" l="1"/>
  <c r="P27" i="14"/>
  <c r="L25" i="14"/>
  <c r="K25" i="14"/>
  <c r="J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P22" i="14"/>
  <c r="L19" i="14"/>
  <c r="L31" i="14" s="1"/>
  <c r="K19" i="14"/>
  <c r="J19" i="14"/>
  <c r="J31" i="14" s="1"/>
  <c r="I19" i="14"/>
  <c r="I31" i="14" s="1"/>
  <c r="H19" i="14"/>
  <c r="G19" i="14"/>
  <c r="F19" i="14"/>
  <c r="E19" i="14"/>
  <c r="E31" i="14" s="1"/>
  <c r="D19" i="14"/>
  <c r="D31" i="14" s="1"/>
  <c r="C19" i="14"/>
  <c r="P18" i="14"/>
  <c r="N17" i="14"/>
  <c r="N19" i="14" s="1"/>
  <c r="M17" i="14"/>
  <c r="M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F31" i="14" l="1"/>
  <c r="G31" i="14"/>
  <c r="H31" i="14"/>
  <c r="K31" i="14"/>
  <c r="P17" i="14"/>
  <c r="P8" i="14"/>
  <c r="P19" i="14"/>
  <c r="P25" i="14"/>
  <c r="M31" i="14"/>
  <c r="N31" i="14"/>
  <c r="P23" i="14"/>
  <c r="C31" i="14"/>
  <c r="P31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4" authorId="0" shapeId="0" xr:uid="{AE7EF11B-D734-4B92-9BE5-6B2AC28048A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Acompte remboursé de la cagnotte
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<sst xmlns="http://schemas.openxmlformats.org/spreadsheetml/2006/main" count="43" uniqueCount="42">
  <si>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</si>
  <si>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</si>
  <si>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</si>
  <si>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</si>
  <si>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</si>
  <si>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</si>
  <si>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</si>
  <si>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</si>
  <si>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</si>
  <si>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</si>
  <si>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</si>
  <si>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</si>
  <si>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</si>
  <si>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</si>
  <si>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</si>
  <si>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</si>
  <si>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</si>
  <si>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</si>
  <si>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</si>
  <si>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</si>
  <si>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</si>
  <si>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</si>
  <si>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</si>
  <si>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</si>
  <si>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</si>
  <si>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</si>
  <si>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</si>
  <si>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</si>
  <si>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</si>
  <si>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</si>
  <si>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</si>
  <si>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</si>
  <si>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</si>
  <si>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</si>
  <si>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</si>
  <si>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</si>
  <si>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</si>
  <si>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</si>
  <si>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</si>
  <si>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</si>
  <si>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Acompte Remboursé</t>
  </si>
  <si>
    <t>Prime Cooptation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</si>
</sst>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/>
    <xf numFmtId="4" fontId="4" fillId="12" borderId="10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31"/>
  <sheetViews>
    <sheetView tabSelected="1" topLeftCell="A6" workbookViewId="0">
      <selection activeCell="R23" sqref="R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>
        <v>19</v>
      </c>
      <c r="N6" s="33">
        <v>19</v>
      </c>
      <c r="O6" s="31"/>
      <c r="P6" s="51">
        <f>SUM(C6:N6)</f>
        <v>38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20</v>
      </c>
      <c r="N7" s="33">
        <v>22</v>
      </c>
      <c r="O7" s="31"/>
      <c r="P7" s="51">
        <f>SUM(C7:N7)</f>
        <v>42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1</v>
      </c>
      <c r="N8" s="32">
        <f t="shared" si="0"/>
        <v>3</v>
      </c>
      <c r="O8" s="31"/>
      <c r="P8" s="51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20</v>
      </c>
      <c r="N11" s="10">
        <v>22</v>
      </c>
      <c r="P11" s="52">
        <f>SUM(C11:N11)</f>
        <v>42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8941</v>
      </c>
      <c r="N17" s="9">
        <f>N11*Params!$C$5*(1-Params!$C$3)-Params!$C$4</f>
        <v>9842.6</v>
      </c>
      <c r="O17" s="4"/>
      <c r="P17" s="37">
        <f>SUM(C17:N17)</f>
        <v>18783.599999999999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8941</v>
      </c>
      <c r="N19" s="25">
        <f t="shared" si="1"/>
        <v>9842.6</v>
      </c>
      <c r="O19" s="5"/>
      <c r="P19" s="38">
        <f>SUM(C19:O19)</f>
        <v>18783.599999999999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5599.43</v>
      </c>
      <c r="N22" s="9">
        <v>5599.43</v>
      </c>
      <c r="O22" s="4"/>
      <c r="P22" s="39">
        <f>SUM(C22:N22)</f>
        <v>11198.86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f>1074.38+1824</f>
        <v>2898.38</v>
      </c>
      <c r="N23" s="9">
        <f>1074.38+1824</f>
        <v>2898.38</v>
      </c>
      <c r="O23" s="4"/>
      <c r="P23" s="39">
        <f>SUM(C23:N23)</f>
        <v>5796.76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2">
        <v>2000</v>
      </c>
      <c r="N24" s="60"/>
      <c r="O24" s="4"/>
      <c r="P24" s="39">
        <f>SUM(C24:N24)</f>
        <v>2000</v>
      </c>
    </row>
    <row r="25" spans="2:16" x14ac:dyDescent="0.45">
      <c r="B25" s="7" t="s">
        <v>3</v>
      </c>
      <c r="C25" s="40">
        <f t="shared" ref="C25:N25" si="2">SUM(C22:C24)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10497.810000000001</v>
      </c>
      <c r="N25" s="40">
        <f t="shared" si="2"/>
        <v>8497.8100000000013</v>
      </c>
      <c r="O25" s="4"/>
      <c r="P25" s="41">
        <f>SUM(C25:N25)</f>
        <v>18995.620000000003</v>
      </c>
    </row>
    <row r="27" spans="2:16" x14ac:dyDescent="0.45">
      <c r="B27" s="61" t="s">
        <v>40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P27" s="68">
        <f>SUM(C27:N27)</f>
        <v>0</v>
      </c>
    </row>
    <row r="29" spans="2:16" x14ac:dyDescent="0.45">
      <c r="B29" s="61" t="s">
        <v>41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8">
        <v>800</v>
      </c>
      <c r="P29" s="68">
        <f>SUM(C29:N29)</f>
        <v>800</v>
      </c>
    </row>
    <row r="31" spans="2:16" x14ac:dyDescent="0.45">
      <c r="B31" s="42" t="s">
        <v>25</v>
      </c>
      <c r="C31" s="43">
        <f t="shared" ref="C31:N31" si="3">C19-C25</f>
        <v>0</v>
      </c>
      <c r="D31" s="43">
        <f t="shared" si="3"/>
        <v>0</v>
      </c>
      <c r="E31" s="43">
        <f t="shared" si="3"/>
        <v>0</v>
      </c>
      <c r="F31" s="43">
        <f t="shared" si="3"/>
        <v>0</v>
      </c>
      <c r="G31" s="43">
        <f t="shared" si="3"/>
        <v>0</v>
      </c>
      <c r="H31" s="43">
        <f t="shared" si="3"/>
        <v>0</v>
      </c>
      <c r="I31" s="43">
        <f t="shared" si="3"/>
        <v>0</v>
      </c>
      <c r="J31" s="43">
        <f t="shared" si="3"/>
        <v>0</v>
      </c>
      <c r="K31" s="43">
        <f t="shared" si="3"/>
        <v>0</v>
      </c>
      <c r="L31" s="43">
        <f t="shared" si="3"/>
        <v>0</v>
      </c>
      <c r="M31" s="43">
        <f t="shared" si="3"/>
        <v>-1556.8100000000013</v>
      </c>
      <c r="N31" s="43">
        <f t="shared" si="3"/>
        <v>1344.7899999999991</v>
      </c>
      <c r="P31" s="53">
        <f>SUM(C31:O31)</f>
        <v>-212.02000000000226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22</v>
      </c>
      <c r="C2" s="66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F7" sqref="F7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23</v>
      </c>
      <c r="C2" s="67"/>
    </row>
    <row r="3" spans="2:3" ht="16.899999999999999" customHeight="1" x14ac:dyDescent="0.45">
      <c r="B3" s="34" t="s">
        <v>24</v>
      </c>
      <c r="C3" s="35">
        <f>'2022'!P31</f>
        <v>-212.02000000000226</v>
      </c>
    </row>
    <row r="4" spans="2:3" ht="16.899999999999999" customHeight="1" x14ac:dyDescent="0.45">
      <c r="B4" s="34" t="s">
        <v>26</v>
      </c>
      <c r="C4" s="36">
        <f>SUM('2022'!P12)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2023-01-03T14:33:43Z</dcterms:modified>
</cp:coreProperties>
</file>