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02\STC\Amir AJINA\"/>
    </mc:Choice>
  </mc:AlternateContent>
  <bookViews>
    <workbookView xWindow="0" yWindow="0" windowWidth="25920" windowHeight="13392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4" i="1"/>
  <c r="C29" i="1" l="1"/>
  <c r="C28" i="1"/>
  <c r="C30" i="1" l="1"/>
  <c r="C13" i="1"/>
  <c r="C40" i="1" l="1"/>
  <c r="C33" i="1"/>
  <c r="C35" i="1" s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<sst xmlns="http://schemas.openxmlformats.org/spreadsheetml/2006/main" count="35" uniqueCount="35">
  <si>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</si>
  <si>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</si>
  <si>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</si>
  <si>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</si>
  <si>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</si>
  <si>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</si>
  <si>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</si>
  <si>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</si>
  <si>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</si>
  <si>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</si>
  <si>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</si>
  <si>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</si>
  <si>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</si>
  <si>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</si>
  <si>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</si>
  <si>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</si>
  <si>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</si>
  <si>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</si>
  <si>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</si>
  <si>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</si>
  <si>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</si>
  <si>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</si>
  <si>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</si>
  <si>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</si>
  <si>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</si>
  <si>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</si>
  <si>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</si>
  <si>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</si>
  <si>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</si>
  <si>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</si>
  <si>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</si>
  <si>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</si>
  <si>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Amir AJINA</t>
  </si>
  <si>
    <t>Consultant en système d'information</t>
  </si>
  <si>
    <t>Cadre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</si>
</sst>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tabSelected="1" topLeftCell="A18" zoomScale="115" zoomScaleNormal="115" workbookViewId="0">
      <selection activeCell="C28" sqref="C28:D28"/>
    </sheetView>
  </sheetViews>
  <sheetFormatPr baseColWidth="10" defaultColWidth="11" defaultRowHeight="15.6" x14ac:dyDescent="0.3"/>
  <cols>
    <col min="1" max="1" width="5.69921875" customWidth="1"/>
    <col min="2" max="2" width="45" customWidth="1"/>
    <col min="3" max="3" width="13.69921875" bestFit="1" customWidth="1"/>
    <col min="4" max="4" width="17.296875" customWidth="1"/>
    <col min="5" max="5" width="12.19921875" customWidth="1"/>
    <col min="7" max="7" width="5" customWidth="1"/>
    <col min="8" max="8" width="88.69921875" bestFit="1" customWidth="1"/>
  </cols>
  <sheetData>
    <row r="2" spans="2:5" ht="22.05" customHeight="1" x14ac:dyDescent="0.3">
      <c r="B2" s="1" t="s">
        <v>0</v>
      </c>
      <c r="C2" s="34" t="s">
        <v>32</v>
      </c>
      <c r="D2" s="35"/>
    </row>
    <row r="3" spans="2:5" ht="22.05" customHeight="1" x14ac:dyDescent="0.3">
      <c r="B3" s="1" t="s">
        <v>1</v>
      </c>
      <c r="C3" s="36">
        <v>32366</v>
      </c>
      <c r="D3" s="37"/>
    </row>
    <row r="4" spans="2:5" ht="22.05" customHeight="1" x14ac:dyDescent="0.3">
      <c r="B4" s="1" t="s">
        <v>2</v>
      </c>
      <c r="C4" s="38" t="str">
        <f ca="1">DATEDIF(C3, TODAY(), "Y") &amp; " ans"</f>
        <v>35 ans</v>
      </c>
      <c r="D4" s="39"/>
    </row>
    <row r="5" spans="2:5" ht="22.05" customHeight="1" x14ac:dyDescent="0.3">
      <c r="B5" s="1" t="s">
        <v>3</v>
      </c>
      <c r="C5" s="36">
        <v>45017</v>
      </c>
      <c r="D5" s="37"/>
    </row>
    <row r="6" spans="2:5" ht="22.05" customHeight="1" x14ac:dyDescent="0.3">
      <c r="B6" s="1" t="s">
        <v>4</v>
      </c>
      <c r="C6" s="36">
        <v>45351</v>
      </c>
      <c r="D6" s="37"/>
    </row>
    <row r="7" spans="2:5" ht="22.05" customHeight="1" x14ac:dyDescent="0.3">
      <c r="B7" s="1" t="s">
        <v>5</v>
      </c>
      <c r="C7" s="34" t="s">
        <v>33</v>
      </c>
      <c r="D7" s="35"/>
      <c r="E7" s="4"/>
    </row>
    <row r="8" spans="2:5" ht="22.05" customHeight="1" x14ac:dyDescent="0.3">
      <c r="B8" s="1" t="s">
        <v>6</v>
      </c>
      <c r="C8" s="34" t="s">
        <v>34</v>
      </c>
      <c r="D8" s="35"/>
    </row>
    <row r="10" spans="2:5" ht="19.95" customHeight="1" x14ac:dyDescent="0.3">
      <c r="B10" s="29" t="s">
        <v>7</v>
      </c>
      <c r="C10" s="5">
        <f>DATEDIF(C5,C6,"y")</f>
        <v>0</v>
      </c>
      <c r="D10" s="2" t="s">
        <v>8</v>
      </c>
    </row>
    <row r="11" spans="2:5" ht="19.95" customHeight="1" x14ac:dyDescent="0.3">
      <c r="B11" s="29"/>
      <c r="C11" s="5">
        <f>DATEDIF(C5,C6,"m")</f>
        <v>10</v>
      </c>
      <c r="D11" s="2" t="s">
        <v>9</v>
      </c>
    </row>
    <row r="12" spans="2:5" ht="19.95" customHeight="1" x14ac:dyDescent="0.3">
      <c r="B12" s="29"/>
      <c r="C12" s="5">
        <v>0</v>
      </c>
      <c r="D12" s="2" t="s">
        <v>10</v>
      </c>
    </row>
    <row r="13" spans="2:5" ht="24" customHeight="1" x14ac:dyDescent="0.3">
      <c r="B13" s="15" t="s">
        <v>11</v>
      </c>
      <c r="C13" s="28">
        <f>C10+(C11/12)</f>
        <v>0.83333333333333337</v>
      </c>
      <c r="D13" s="28"/>
    </row>
    <row r="15" spans="2:5" ht="22.05" customHeight="1" x14ac:dyDescent="0.3">
      <c r="B15" s="6" t="s">
        <v>12</v>
      </c>
      <c r="C15" s="30" t="s">
        <v>13</v>
      </c>
      <c r="D15" s="31"/>
    </row>
    <row r="16" spans="2:5" ht="22.05" customHeight="1" x14ac:dyDescent="0.3">
      <c r="B16" s="14"/>
      <c r="C16" s="32"/>
      <c r="D16" s="33"/>
    </row>
    <row r="17" spans="2:4" ht="22.05" customHeight="1" x14ac:dyDescent="0.3">
      <c r="B17" s="14"/>
      <c r="C17" s="32"/>
      <c r="D17" s="33"/>
    </row>
    <row r="18" spans="2:4" ht="22.05" customHeight="1" x14ac:dyDescent="0.3">
      <c r="B18" s="14">
        <v>45017</v>
      </c>
      <c r="C18" s="32">
        <v>5830.99</v>
      </c>
      <c r="D18" s="33"/>
    </row>
    <row r="19" spans="2:4" ht="22.05" customHeight="1" x14ac:dyDescent="0.3">
      <c r="B19" s="14">
        <v>45047</v>
      </c>
      <c r="C19" s="32">
        <v>5830.99</v>
      </c>
      <c r="D19" s="33"/>
    </row>
    <row r="20" spans="2:4" ht="22.05" customHeight="1" x14ac:dyDescent="0.3">
      <c r="B20" s="14">
        <v>45078</v>
      </c>
      <c r="C20" s="32">
        <v>5830.99</v>
      </c>
      <c r="D20" s="33"/>
    </row>
    <row r="21" spans="2:4" ht="22.05" customHeight="1" x14ac:dyDescent="0.3">
      <c r="B21" s="14">
        <v>45108</v>
      </c>
      <c r="C21" s="32">
        <v>5830.99</v>
      </c>
      <c r="D21" s="33"/>
    </row>
    <row r="22" spans="2:4" ht="22.05" customHeight="1" x14ac:dyDescent="0.3">
      <c r="B22" s="14">
        <v>45139</v>
      </c>
      <c r="C22" s="32">
        <v>4621.26</v>
      </c>
      <c r="D22" s="33"/>
    </row>
    <row r="23" spans="2:4" ht="22.05" customHeight="1" x14ac:dyDescent="0.3">
      <c r="B23" s="14">
        <v>45170</v>
      </c>
      <c r="C23" s="32">
        <v>3224.25</v>
      </c>
      <c r="D23" s="33"/>
    </row>
    <row r="24" spans="2:4" ht="22.05" customHeight="1" x14ac:dyDescent="0.3">
      <c r="B24" s="14">
        <v>45200</v>
      </c>
      <c r="C24" s="32">
        <v>4527.62</v>
      </c>
      <c r="D24" s="33"/>
    </row>
    <row r="25" spans="2:4" ht="22.05" customHeight="1" x14ac:dyDescent="0.3">
      <c r="B25" s="14">
        <v>45231</v>
      </c>
      <c r="C25" s="32">
        <v>5830.99</v>
      </c>
      <c r="D25" s="33"/>
    </row>
    <row r="26" spans="2:4" ht="22.05" customHeight="1" x14ac:dyDescent="0.3">
      <c r="B26" s="14">
        <v>45261</v>
      </c>
      <c r="C26" s="32">
        <v>5382.22</v>
      </c>
      <c r="D26" s="33"/>
    </row>
    <row r="27" spans="2:4" ht="22.05" customHeight="1" x14ac:dyDescent="0.3">
      <c r="B27" s="14">
        <v>45292</v>
      </c>
      <c r="C27" s="32">
        <v>5032.5600000000004</v>
      </c>
      <c r="D27" s="33"/>
    </row>
    <row r="28" spans="2:4" ht="22.05" customHeight="1" x14ac:dyDescent="0.3">
      <c r="B28" s="13" t="s">
        <v>14</v>
      </c>
      <c r="C28" s="26">
        <f>SUM(C16:D27)/12</f>
        <v>4328.5716666666667</v>
      </c>
      <c r="D28" s="27"/>
    </row>
    <row r="29" spans="2:4" ht="22.05" customHeight="1" x14ac:dyDescent="0.3">
      <c r="B29" s="13" t="s">
        <v>15</v>
      </c>
      <c r="C29" s="26">
        <f>SUM(C25:D27)/3</f>
        <v>5415.2566666666671</v>
      </c>
      <c r="D29" s="27"/>
    </row>
    <row r="30" spans="2:4" ht="19.05" customHeight="1" x14ac:dyDescent="0.3">
      <c r="B30" s="13" t="s">
        <v>16</v>
      </c>
      <c r="C30" s="26">
        <f>IF(C29&gt;C28,C29,C28)</f>
        <v>5415.2566666666671</v>
      </c>
      <c r="D30" s="27"/>
    </row>
    <row r="32" spans="2:4" ht="19.95" customHeight="1" x14ac:dyDescent="0.3">
      <c r="B32" s="22" t="s">
        <v>17</v>
      </c>
      <c r="C32" s="22"/>
      <c r="D32" s="22"/>
    </row>
    <row r="33" spans="2:4" ht="19.95" customHeight="1" x14ac:dyDescent="0.3">
      <c r="B33" s="8" t="s">
        <v>18</v>
      </c>
      <c r="C33" s="23">
        <f>IF(C29&gt;C28,(C29/4)*C13,(C28/4)*C13)</f>
        <v>1128.1784722222224</v>
      </c>
      <c r="D33" s="23"/>
    </row>
    <row r="34" spans="2:4" ht="19.95" customHeight="1" x14ac:dyDescent="0.3">
      <c r="B34" s="8" t="s">
        <v>19</v>
      </c>
      <c r="C34" s="24">
        <v>0</v>
      </c>
      <c r="D34" s="24"/>
    </row>
    <row r="35" spans="2:4" ht="19.95" customHeight="1" x14ac:dyDescent="0.3">
      <c r="B35" s="8" t="s">
        <v>20</v>
      </c>
      <c r="C35" s="23">
        <f>C33+C34</f>
        <v>1128.1784722222224</v>
      </c>
      <c r="D35" s="23"/>
    </row>
    <row r="36" spans="2:4" ht="19.95" customHeight="1" x14ac:dyDescent="0.3">
      <c r="B36" s="8" t="s">
        <v>21</v>
      </c>
      <c r="C36" s="25">
        <v>0</v>
      </c>
      <c r="D36" s="25"/>
    </row>
    <row r="37" spans="2:4" ht="19.95" customHeight="1" x14ac:dyDescent="0.3">
      <c r="B37" s="9" t="s">
        <v>22</v>
      </c>
      <c r="C37" s="16">
        <f>C35+C36</f>
        <v>1128.1784722222224</v>
      </c>
      <c r="D37" s="16"/>
    </row>
    <row r="38" spans="2:4" ht="15" customHeight="1" x14ac:dyDescent="0.3"/>
    <row r="39" spans="2:4" ht="19.95" customHeight="1" x14ac:dyDescent="0.3">
      <c r="B39" s="18" t="s">
        <v>23</v>
      </c>
      <c r="C39" s="18"/>
      <c r="D39" s="18"/>
    </row>
    <row r="40" spans="2:4" ht="19.95" customHeight="1" x14ac:dyDescent="0.3">
      <c r="B40" s="10" t="s">
        <v>24</v>
      </c>
      <c r="C40" s="19">
        <f>(C30/3)*C13</f>
        <v>1504.2379629629631</v>
      </c>
      <c r="D40" s="19"/>
    </row>
    <row r="41" spans="2:4" ht="19.95" customHeight="1" x14ac:dyDescent="0.3">
      <c r="B41" s="11" t="s">
        <v>25</v>
      </c>
      <c r="C41" s="20">
        <f ca="1">IF(C4&gt;=55,C40*10%,0)</f>
        <v>150.42379629629633</v>
      </c>
      <c r="D41" s="20"/>
    </row>
    <row r="42" spans="2:4" ht="19.95" customHeight="1" x14ac:dyDescent="0.3">
      <c r="B42" s="12" t="s">
        <v>26</v>
      </c>
      <c r="C42" s="21">
        <f ca="1">C40+C41</f>
        <v>1654.6617592592595</v>
      </c>
      <c r="D42" s="21"/>
    </row>
    <row r="43" spans="2:4" x14ac:dyDescent="0.3">
      <c r="C43" s="7"/>
      <c r="D43" s="7"/>
    </row>
    <row r="44" spans="2:4" ht="25.95" customHeight="1" x14ac:dyDescent="0.3">
      <c r="B44" s="3" t="s">
        <v>27</v>
      </c>
      <c r="C44" s="17">
        <f>IF(C13&gt;=2,C42,C37)</f>
        <v>1128.1784722222224</v>
      </c>
      <c r="D44" s="17"/>
    </row>
  </sheetData>
  <mergeCells count="36">
    <mergeCell ref="C26:D26"/>
    <mergeCell ref="C27:D27"/>
    <mergeCell ref="C2:D2"/>
    <mergeCell ref="C5:D5"/>
    <mergeCell ref="C6:D6"/>
    <mergeCell ref="C7:D7"/>
    <mergeCell ref="C8:D8"/>
    <mergeCell ref="C3:D3"/>
    <mergeCell ref="C4:D4"/>
    <mergeCell ref="C30:D30"/>
    <mergeCell ref="C13:D13"/>
    <mergeCell ref="B10:B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25:D25"/>
    <mergeCell ref="B32:D32"/>
    <mergeCell ref="C33:D33"/>
    <mergeCell ref="C34:D34"/>
    <mergeCell ref="C35:D35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H12" sqref="H12"/>
    </sheetView>
  </sheetViews>
  <sheetFormatPr baseColWidth="10" defaultColWidth="11" defaultRowHeight="15.6" x14ac:dyDescent="0.3"/>
  <cols>
    <col min="1" max="1" width="4.796875" customWidth="1"/>
    <col min="2" max="2" width="43.69921875" customWidth="1"/>
  </cols>
  <sheetData>
    <row r="2" spans="2:7" ht="24" customHeight="1" x14ac:dyDescent="0.3">
      <c r="B2" s="40" t="s">
        <v>28</v>
      </c>
      <c r="C2" s="40"/>
      <c r="D2" s="40"/>
      <c r="E2" s="40"/>
      <c r="F2" s="40"/>
      <c r="G2" s="40"/>
    </row>
    <row r="3" spans="2:7" ht="24" customHeight="1" x14ac:dyDescent="0.3">
      <c r="B3" s="40" t="s">
        <v>29</v>
      </c>
      <c r="C3" s="40"/>
      <c r="D3" s="40"/>
      <c r="E3" s="40"/>
      <c r="F3" s="40"/>
      <c r="G3" s="40"/>
    </row>
    <row r="4" spans="2:7" ht="24" customHeight="1" x14ac:dyDescent="0.3">
      <c r="B4" s="41" t="s">
        <v>30</v>
      </c>
      <c r="C4" s="41"/>
      <c r="D4" s="41"/>
      <c r="E4" s="41"/>
      <c r="F4" s="41"/>
      <c r="G4" s="41"/>
    </row>
    <row r="5" spans="2:7" ht="24" customHeight="1" x14ac:dyDescent="0.3">
      <c r="B5" s="42" t="s">
        <v>31</v>
      </c>
      <c r="C5" s="42"/>
      <c r="D5" s="42"/>
      <c r="E5" s="42"/>
      <c r="F5" s="42"/>
      <c r="G5" s="42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2024-01-26T08:59:41Z</dcterms:modified>
  <cp:category/>
  <cp:contentStatus/>
</cp:coreProperties>
</file>