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10\STC\Rim RJAIBI\"/>
    </mc:Choice>
  </mc:AlternateContent>
  <bookViews>
    <workbookView xWindow="0" yWindow="0" windowWidth="21943" windowHeight="988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4" i="1" l="1"/>
  <c r="C29" i="1" l="1"/>
  <c r="C28" i="1"/>
  <c r="C10" i="1"/>
  <c r="C30" i="1" l="1"/>
  <c r="C13" i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<sst xmlns="http://schemas.openxmlformats.org/spreadsheetml/2006/main" count="35" uniqueCount="35">
  <si>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</si>
  <si>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</si>
  <si>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</si>
  <si>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</si>
  <si>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</si>
  <si>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</si>
  <si>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</si>
  <si>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</si>
  <si>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</si>
  <si>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</si>
  <si>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</si>
  <si>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</si>
  <si>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</si>
  <si>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</si>
  <si>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</si>
  <si>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</si>
  <si>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</si>
  <si>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</si>
  <si>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</si>
  <si>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</si>
  <si>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</si>
  <si>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</si>
  <si>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</si>
  <si>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</si>
  <si>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</si>
  <si>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</si>
  <si>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</si>
  <si>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</si>
  <si>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</si>
  <si>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</si>
  <si>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</si>
  <si>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</si>
  <si>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Rim RJAIBI</t>
  </si>
  <si>
    <t>Chef de Projet</t>
  </si>
  <si>
    <t>Cadre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</si>
</sst>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B37" zoomScale="115" zoomScaleNormal="115" workbookViewId="0">
      <selection activeCell="C11" sqref="C11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  <col min="8" max="8" width="88.7109375" bestFit="1" customWidth="1"/>
  </cols>
  <sheetData>
    <row r="2" spans="2:5" ht="22.1" customHeight="1" x14ac:dyDescent="0.45">
      <c r="B2" s="1" t="s">
        <v>0</v>
      </c>
      <c r="C2" s="35" t="s">
        <v>32</v>
      </c>
      <c r="D2" s="36"/>
    </row>
    <row r="3" spans="2:5" ht="22.1" customHeight="1" x14ac:dyDescent="0.45">
      <c r="B3" s="1" t="s">
        <v>1</v>
      </c>
      <c r="C3" s="37">
        <v>32518</v>
      </c>
      <c r="D3" s="38"/>
    </row>
    <row r="4" spans="2:5" ht="22.1" customHeight="1" x14ac:dyDescent="0.45">
      <c r="B4" s="1" t="s">
        <v>2</v>
      </c>
      <c r="C4" s="39">
        <f ca="1">DATEDIF(C3,TODAY(),"y")</f>
        <v>34</v>
      </c>
      <c r="D4" s="40"/>
    </row>
    <row r="5" spans="2:5" ht="22.1" customHeight="1" x14ac:dyDescent="0.45">
      <c r="B5" s="1" t="s">
        <v>3</v>
      </c>
      <c r="C5" s="37">
        <v>44896</v>
      </c>
      <c r="D5" s="38"/>
    </row>
    <row r="6" spans="2:5" ht="22.1" customHeight="1" x14ac:dyDescent="0.45">
      <c r="B6" s="1" t="s">
        <v>4</v>
      </c>
      <c r="C6" s="37">
        <v>45208</v>
      </c>
      <c r="D6" s="38"/>
    </row>
    <row r="7" spans="2:5" ht="22.1" customHeight="1" x14ac:dyDescent="0.45">
      <c r="B7" s="1" t="s">
        <v>5</v>
      </c>
      <c r="C7" s="35" t="s">
        <v>33</v>
      </c>
      <c r="D7" s="36"/>
      <c r="E7" s="4"/>
    </row>
    <row r="8" spans="2:5" ht="22.1" customHeight="1" x14ac:dyDescent="0.45">
      <c r="B8" s="1" t="s">
        <v>6</v>
      </c>
      <c r="C8" s="35" t="s">
        <v>34</v>
      </c>
      <c r="D8" s="36"/>
    </row>
    <row r="10" spans="2:5" ht="20.05" customHeight="1" x14ac:dyDescent="0.45">
      <c r="B10" s="30" t="s">
        <v>7</v>
      </c>
      <c r="C10" s="5">
        <f>DATEDIF(C5,C6,"y")</f>
        <v>0</v>
      </c>
      <c r="D10" s="2" t="s">
        <v>8</v>
      </c>
    </row>
    <row r="11" spans="2:5" ht="20.05" customHeight="1" x14ac:dyDescent="0.45">
      <c r="B11" s="30"/>
      <c r="C11" s="16">
        <f>(DATEDIF(C5,C6,"m")+1)-(C10*12)</f>
        <v>11</v>
      </c>
      <c r="D11" s="2" t="s">
        <v>9</v>
      </c>
    </row>
    <row r="12" spans="2:5" ht="20.05" customHeight="1" x14ac:dyDescent="0.45">
      <c r="B12" s="30"/>
      <c r="C12" s="16">
        <v>0</v>
      </c>
      <c r="D12" s="2" t="s">
        <v>10</v>
      </c>
    </row>
    <row r="13" spans="2:5" ht="24" customHeight="1" x14ac:dyDescent="0.45">
      <c r="B13" s="15" t="s">
        <v>11</v>
      </c>
      <c r="C13" s="29">
        <f>C10+(C11/12)</f>
        <v>0.91666666666666663</v>
      </c>
      <c r="D13" s="29"/>
    </row>
    <row r="15" spans="2:5" ht="22.1" customHeight="1" x14ac:dyDescent="0.45">
      <c r="B15" s="6" t="s">
        <v>12</v>
      </c>
      <c r="C15" s="31" t="s">
        <v>13</v>
      </c>
      <c r="D15" s="32"/>
    </row>
    <row r="16" spans="2:5" ht="22.1" customHeight="1" x14ac:dyDescent="0.45">
      <c r="B16" s="14"/>
      <c r="C16" s="33"/>
      <c r="D16" s="34"/>
    </row>
    <row r="17" spans="2:4" ht="22.1" customHeight="1" x14ac:dyDescent="0.45">
      <c r="B17" s="14"/>
      <c r="C17" s="33"/>
      <c r="D17" s="34"/>
    </row>
    <row r="18" spans="2:4" ht="22.1" customHeight="1" x14ac:dyDescent="0.45">
      <c r="B18" s="14">
        <v>44896</v>
      </c>
      <c r="C18" s="33">
        <v>5506.84</v>
      </c>
      <c r="D18" s="34"/>
    </row>
    <row r="19" spans="2:4" ht="22.1" customHeight="1" x14ac:dyDescent="0.45">
      <c r="B19" s="14">
        <v>44927</v>
      </c>
      <c r="C19" s="33">
        <v>5506.84</v>
      </c>
      <c r="D19" s="34"/>
    </row>
    <row r="20" spans="2:4" ht="22.1" customHeight="1" x14ac:dyDescent="0.45">
      <c r="B20" s="14">
        <v>44958</v>
      </c>
      <c r="C20" s="33">
        <v>5506.84</v>
      </c>
      <c r="D20" s="34"/>
    </row>
    <row r="21" spans="2:4" ht="22.1" customHeight="1" x14ac:dyDescent="0.45">
      <c r="B21" s="14">
        <v>44986</v>
      </c>
      <c r="C21" s="33">
        <v>5506.84</v>
      </c>
      <c r="D21" s="34"/>
    </row>
    <row r="22" spans="2:4" ht="22.1" customHeight="1" x14ac:dyDescent="0.45">
      <c r="B22" s="14">
        <v>45017</v>
      </c>
      <c r="C22" s="33">
        <v>5506.84</v>
      </c>
      <c r="D22" s="34"/>
    </row>
    <row r="23" spans="2:4" ht="22.1" customHeight="1" x14ac:dyDescent="0.45">
      <c r="B23" s="14">
        <v>45047</v>
      </c>
      <c r="C23" s="33">
        <v>5506.84</v>
      </c>
      <c r="D23" s="34"/>
    </row>
    <row r="24" spans="2:4" ht="22.1" customHeight="1" x14ac:dyDescent="0.45">
      <c r="B24" s="14">
        <v>45078</v>
      </c>
      <c r="C24" s="33">
        <v>4278.8100000000004</v>
      </c>
      <c r="D24" s="34"/>
    </row>
    <row r="25" spans="2:4" ht="22.1" customHeight="1" x14ac:dyDescent="0.45">
      <c r="B25" s="14">
        <v>45108</v>
      </c>
      <c r="C25" s="33">
        <v>5506.84</v>
      </c>
      <c r="D25" s="34"/>
    </row>
    <row r="26" spans="2:4" ht="22.1" customHeight="1" x14ac:dyDescent="0.45">
      <c r="B26" s="14">
        <v>45139</v>
      </c>
      <c r="C26" s="33">
        <v>42.9</v>
      </c>
      <c r="D26" s="34"/>
    </row>
    <row r="27" spans="2:4" ht="22.1" customHeight="1" x14ac:dyDescent="0.45">
      <c r="B27" s="14">
        <v>45170</v>
      </c>
      <c r="C27" s="33">
        <v>0</v>
      </c>
      <c r="D27" s="34"/>
    </row>
    <row r="28" spans="2:4" ht="22.1" customHeight="1" x14ac:dyDescent="0.45">
      <c r="B28" s="13" t="s">
        <v>14</v>
      </c>
      <c r="C28" s="27">
        <f>SUM(C16:D27)/12</f>
        <v>3572.4658333333336</v>
      </c>
      <c r="D28" s="28"/>
    </row>
    <row r="29" spans="2:4" ht="22.1" customHeight="1" x14ac:dyDescent="0.45">
      <c r="B29" s="13" t="s">
        <v>15</v>
      </c>
      <c r="C29" s="27">
        <f>SUM(C25:D27)/3</f>
        <v>1849.9133333333332</v>
      </c>
      <c r="D29" s="28"/>
    </row>
    <row r="30" spans="2:4" ht="19.100000000000001" customHeight="1" x14ac:dyDescent="0.45">
      <c r="B30" s="13" t="s">
        <v>16</v>
      </c>
      <c r="C30" s="27">
        <f>IF(C29&gt;C28,C29,C28)</f>
        <v>3572.4658333333336</v>
      </c>
      <c r="D30" s="28"/>
    </row>
    <row r="32" spans="2:4" ht="20.05" customHeight="1" x14ac:dyDescent="0.45">
      <c r="B32" s="23" t="s">
        <v>17</v>
      </c>
      <c r="C32" s="23"/>
      <c r="D32" s="23"/>
    </row>
    <row r="33" spans="2:4" ht="20.05" customHeight="1" x14ac:dyDescent="0.45">
      <c r="B33" s="8" t="s">
        <v>18</v>
      </c>
      <c r="C33" s="24">
        <f>IF(C29&gt;C28,(C29/4)*C13,(C28/4)*C13)</f>
        <v>818.69008680555555</v>
      </c>
      <c r="D33" s="24"/>
    </row>
    <row r="34" spans="2:4" ht="20.05" customHeight="1" x14ac:dyDescent="0.45">
      <c r="B34" s="8" t="s">
        <v>19</v>
      </c>
      <c r="C34" s="25">
        <v>0</v>
      </c>
      <c r="D34" s="25"/>
    </row>
    <row r="35" spans="2:4" ht="20.05" customHeight="1" x14ac:dyDescent="0.45">
      <c r="B35" s="8" t="s">
        <v>20</v>
      </c>
      <c r="C35" s="24">
        <f>C33+C34</f>
        <v>818.69008680555555</v>
      </c>
      <c r="D35" s="24"/>
    </row>
    <row r="36" spans="2:4" ht="20.05" customHeight="1" x14ac:dyDescent="0.45">
      <c r="B36" s="8" t="s">
        <v>21</v>
      </c>
      <c r="C36" s="26">
        <v>0</v>
      </c>
      <c r="D36" s="26"/>
    </row>
    <row r="37" spans="2:4" ht="20.05" customHeight="1" x14ac:dyDescent="0.45">
      <c r="B37" s="9" t="s">
        <v>22</v>
      </c>
      <c r="C37" s="17">
        <f>C35+C36</f>
        <v>818.69008680555555</v>
      </c>
      <c r="D37" s="17"/>
    </row>
    <row r="38" spans="2:4" ht="15" customHeight="1" x14ac:dyDescent="0.45"/>
    <row r="39" spans="2:4" ht="20.05" customHeight="1" x14ac:dyDescent="0.45">
      <c r="B39" s="19" t="s">
        <v>23</v>
      </c>
      <c r="C39" s="19"/>
      <c r="D39" s="19"/>
    </row>
    <row r="40" spans="2:4" ht="20.05" customHeight="1" x14ac:dyDescent="0.45">
      <c r="B40" s="10" t="s">
        <v>24</v>
      </c>
      <c r="C40" s="20">
        <f>(C30/3)*C13</f>
        <v>1091.5867824074076</v>
      </c>
      <c r="D40" s="20"/>
    </row>
    <row r="41" spans="2:4" ht="20.05" customHeight="1" x14ac:dyDescent="0.45">
      <c r="B41" s="11" t="s">
        <v>25</v>
      </c>
      <c r="C41" s="21">
        <f ca="1">IF(C4&gt;=55,C40*10%,0)</f>
        <v>0</v>
      </c>
      <c r="D41" s="21"/>
    </row>
    <row r="42" spans="2:4" ht="20.05" customHeight="1" x14ac:dyDescent="0.45">
      <c r="B42" s="12" t="s">
        <v>26</v>
      </c>
      <c r="C42" s="22">
        <f ca="1">C40+C41</f>
        <v>1091.5867824074076</v>
      </c>
      <c r="D42" s="22"/>
    </row>
    <row r="43" spans="2:4" x14ac:dyDescent="0.45">
      <c r="C43" s="7"/>
      <c r="D43" s="7"/>
    </row>
    <row r="44" spans="2:4" ht="26.05" customHeight="1" x14ac:dyDescent="0.45">
      <c r="B44" s="3" t="s">
        <v>27</v>
      </c>
      <c r="C44" s="18">
        <f>IF(C13&gt;=2,C42,C37)</f>
        <v>818.69008680555555</v>
      </c>
      <c r="D44" s="18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H12" sqref="H12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1" t="s">
        <v>28</v>
      </c>
      <c r="C2" s="41"/>
      <c r="D2" s="41"/>
      <c r="E2" s="41"/>
      <c r="F2" s="41"/>
      <c r="G2" s="41"/>
    </row>
    <row r="3" spans="2:7" ht="24" customHeight="1" x14ac:dyDescent="0.45">
      <c r="B3" s="41" t="s">
        <v>29</v>
      </c>
      <c r="C3" s="41"/>
      <c r="D3" s="41"/>
      <c r="E3" s="41"/>
      <c r="F3" s="41"/>
      <c r="G3" s="41"/>
    </row>
    <row r="4" spans="2:7" ht="24" customHeight="1" x14ac:dyDescent="0.45">
      <c r="B4" s="42" t="s">
        <v>30</v>
      </c>
      <c r="C4" s="42"/>
      <c r="D4" s="42"/>
      <c r="E4" s="42"/>
      <c r="F4" s="42"/>
      <c r="G4" s="42"/>
    </row>
    <row r="5" spans="2:7" ht="24" customHeight="1" x14ac:dyDescent="0.45">
      <c r="B5" s="43" t="s">
        <v>31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2023-10-13T10:46:11Z</dcterms:modified>
  <cp:category/>
  <cp:contentStatus/>
</cp:coreProperties>
</file>