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0\STC\Idris THABET(ok)\"/>
    </mc:Choice>
  </mc:AlternateContent>
  <bookViews>
    <workbookView xWindow="0" yWindow="0" windowWidth="21231" windowHeight="712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<sst xmlns="http://schemas.openxmlformats.org/spreadsheetml/2006/main" count="35" uniqueCount="35">
  <si>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</si>
  <si>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</si>
  <si>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</si>
  <si>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</si>
  <si>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</si>
  <si>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</si>
  <si>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</si>
  <si>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</si>
  <si>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</si>
  <si>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</si>
  <si>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</si>
  <si>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</si>
  <si>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</si>
  <si>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</si>
  <si>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</si>
  <si>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</si>
  <si>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</si>
  <si>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</si>
  <si>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</si>
  <si>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</si>
  <si>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</si>
  <si>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</si>
  <si>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</si>
  <si>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</si>
  <si>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</si>
  <si>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</si>
  <si>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</si>
  <si>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</si>
  <si>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</si>
  <si>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</si>
  <si>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</si>
  <si>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</si>
  <si>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</si>
  <si>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Idris THABET</t>
  </si>
  <si>
    <t>Ingénieur étude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</si>
</sst>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25" zoomScale="115" zoomScaleNormal="115" workbookViewId="0">
      <selection activeCell="C7" sqref="C7:D7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18" t="s">
        <v>33</v>
      </c>
      <c r="D2" s="19"/>
    </row>
    <row r="3" spans="2:5" ht="22.1" customHeight="1" x14ac:dyDescent="0.45">
      <c r="B3" s="1" t="s">
        <v>1</v>
      </c>
      <c r="C3" s="20">
        <v>31884</v>
      </c>
      <c r="D3" s="21"/>
    </row>
    <row r="4" spans="2:5" ht="22.1" customHeight="1" x14ac:dyDescent="0.45">
      <c r="B4" s="1" t="s">
        <v>2</v>
      </c>
      <c r="C4" s="22" t="str">
        <f ca="1">DATEDIF(C3, TODAY(), "Y") &amp; " ans"</f>
        <v>37 ans</v>
      </c>
      <c r="D4" s="23"/>
    </row>
    <row r="5" spans="2:5" ht="22.1" customHeight="1" x14ac:dyDescent="0.45">
      <c r="B5" s="1" t="s">
        <v>3</v>
      </c>
      <c r="C5" s="20">
        <v>44972</v>
      </c>
      <c r="D5" s="21"/>
    </row>
    <row r="6" spans="2:5" ht="22.1" customHeight="1" x14ac:dyDescent="0.45">
      <c r="B6" s="1" t="s">
        <v>4</v>
      </c>
      <c r="C6" s="20">
        <v>45582</v>
      </c>
      <c r="D6" s="21"/>
    </row>
    <row r="7" spans="2:5" ht="22.1" customHeight="1" x14ac:dyDescent="0.45">
      <c r="B7" s="1" t="s">
        <v>5</v>
      </c>
      <c r="C7" s="18" t="s">
        <v>34</v>
      </c>
      <c r="D7" s="19"/>
      <c r="E7" s="4"/>
    </row>
    <row r="8" spans="2:5" ht="22.1" customHeight="1" x14ac:dyDescent="0.45">
      <c r="B8" s="1" t="s">
        <v>6</v>
      </c>
      <c r="C8" s="18" t="s">
        <v>32</v>
      </c>
      <c r="D8" s="19"/>
    </row>
    <row r="10" spans="2:5" ht="19.95" customHeight="1" x14ac:dyDescent="0.45">
      <c r="B10" s="27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7"/>
      <c r="C11" s="5">
        <f>(DATEDIF(C5,C6,"m")+1)-(C10*12)</f>
        <v>9</v>
      </c>
      <c r="D11" s="2" t="s">
        <v>9</v>
      </c>
    </row>
    <row r="12" spans="2:5" ht="19.95" customHeight="1" x14ac:dyDescent="0.45">
      <c r="B12" s="27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6">
        <f>C10+(C11/12)</f>
        <v>1.75</v>
      </c>
      <c r="D13" s="26"/>
    </row>
    <row r="15" spans="2:5" ht="22.1" customHeight="1" x14ac:dyDescent="0.45">
      <c r="B15" s="6" t="s">
        <v>12</v>
      </c>
      <c r="C15" s="28" t="s">
        <v>13</v>
      </c>
      <c r="D15" s="29"/>
    </row>
    <row r="16" spans="2:5" ht="22.1" customHeight="1" x14ac:dyDescent="0.45">
      <c r="B16" s="14">
        <v>45200</v>
      </c>
      <c r="C16" s="16">
        <v>4713</v>
      </c>
      <c r="D16" s="17"/>
    </row>
    <row r="17" spans="2:4" ht="22.1" customHeight="1" x14ac:dyDescent="0.45">
      <c r="B17" s="14">
        <v>45231</v>
      </c>
      <c r="C17" s="16">
        <v>4713</v>
      </c>
      <c r="D17" s="17"/>
    </row>
    <row r="18" spans="2:4" ht="22.1" customHeight="1" x14ac:dyDescent="0.45">
      <c r="B18" s="14">
        <v>45261</v>
      </c>
      <c r="C18" s="16">
        <v>4713</v>
      </c>
      <c r="D18" s="17"/>
    </row>
    <row r="19" spans="2:4" ht="22.1" customHeight="1" x14ac:dyDescent="0.45">
      <c r="B19" s="14">
        <v>45292</v>
      </c>
      <c r="C19" s="16">
        <v>3137.23</v>
      </c>
      <c r="D19" s="17"/>
    </row>
    <row r="20" spans="2:4" ht="22.1" customHeight="1" x14ac:dyDescent="0.45">
      <c r="B20" s="14">
        <v>45323</v>
      </c>
      <c r="C20" s="16">
        <v>4716.8</v>
      </c>
      <c r="D20" s="17"/>
    </row>
    <row r="21" spans="2:4" ht="22.1" customHeight="1" x14ac:dyDescent="0.45">
      <c r="B21" s="14">
        <v>45352</v>
      </c>
      <c r="C21" s="16">
        <v>4716.8</v>
      </c>
      <c r="D21" s="17"/>
    </row>
    <row r="22" spans="2:4" ht="22.1" customHeight="1" x14ac:dyDescent="0.45">
      <c r="B22" s="14">
        <v>45383</v>
      </c>
      <c r="C22" s="16">
        <v>4716.8</v>
      </c>
      <c r="D22" s="17"/>
    </row>
    <row r="23" spans="2:4" ht="22.1" customHeight="1" x14ac:dyDescent="0.45">
      <c r="B23" s="14">
        <v>45413</v>
      </c>
      <c r="C23" s="16">
        <v>4716.8</v>
      </c>
      <c r="D23" s="17"/>
    </row>
    <row r="24" spans="2:4" ht="22.1" customHeight="1" x14ac:dyDescent="0.45">
      <c r="B24" s="14">
        <v>45444</v>
      </c>
      <c r="C24" s="16">
        <v>4716.8</v>
      </c>
      <c r="D24" s="17"/>
    </row>
    <row r="25" spans="2:4" ht="22.1" customHeight="1" x14ac:dyDescent="0.45">
      <c r="B25" s="14">
        <v>45474</v>
      </c>
      <c r="C25" s="16">
        <v>4716.8</v>
      </c>
      <c r="D25" s="17"/>
    </row>
    <row r="26" spans="2:4" ht="22.1" customHeight="1" x14ac:dyDescent="0.45">
      <c r="B26" s="14">
        <v>45505</v>
      </c>
      <c r="C26" s="16">
        <v>4716.8</v>
      </c>
      <c r="D26" s="17"/>
    </row>
    <row r="27" spans="2:4" ht="22.1" customHeight="1" x14ac:dyDescent="0.45">
      <c r="B27" s="14">
        <v>45536</v>
      </c>
      <c r="C27" s="16">
        <v>863.54</v>
      </c>
      <c r="D27" s="17"/>
    </row>
    <row r="28" spans="2:4" ht="22.1" customHeight="1" x14ac:dyDescent="0.45">
      <c r="B28" s="13" t="s">
        <v>14</v>
      </c>
      <c r="C28" s="24">
        <f>SUM(C16:D27)/12</f>
        <v>4263.1141666666672</v>
      </c>
      <c r="D28" s="25"/>
    </row>
    <row r="29" spans="2:4" ht="22.1" customHeight="1" x14ac:dyDescent="0.45">
      <c r="B29" s="13" t="s">
        <v>15</v>
      </c>
      <c r="C29" s="24">
        <f>SUM(C25:D27)/3</f>
        <v>3432.3799999999997</v>
      </c>
      <c r="D29" s="25"/>
    </row>
    <row r="30" spans="2:4" ht="19.100000000000001" customHeight="1" x14ac:dyDescent="0.45">
      <c r="B30" s="13" t="s">
        <v>16</v>
      </c>
      <c r="C30" s="24">
        <f>IF(C29&gt;C28,C29,C28)</f>
        <v>4263.1141666666672</v>
      </c>
      <c r="D30" s="25"/>
    </row>
    <row r="32" spans="2:4" ht="19.95" customHeight="1" x14ac:dyDescent="0.45">
      <c r="B32" s="30" t="s">
        <v>17</v>
      </c>
      <c r="C32" s="30"/>
      <c r="D32" s="30"/>
    </row>
    <row r="33" spans="2:4" ht="19.95" customHeight="1" x14ac:dyDescent="0.45">
      <c r="B33" s="8" t="s">
        <v>18</v>
      </c>
      <c r="C33" s="31">
        <f>IF(C29&gt;C28,(C29/4)*C13,(C28/4)*C13)</f>
        <v>1865.112447916667</v>
      </c>
      <c r="D33" s="31"/>
    </row>
    <row r="34" spans="2:4" ht="19.95" customHeight="1" x14ac:dyDescent="0.45">
      <c r="B34" s="8" t="s">
        <v>19</v>
      </c>
      <c r="C34" s="32">
        <v>0</v>
      </c>
      <c r="D34" s="32"/>
    </row>
    <row r="35" spans="2:4" ht="19.95" customHeight="1" x14ac:dyDescent="0.45">
      <c r="B35" s="8" t="s">
        <v>20</v>
      </c>
      <c r="C35" s="31">
        <f>C33+C34</f>
        <v>1865.112447916667</v>
      </c>
      <c r="D35" s="31"/>
    </row>
    <row r="36" spans="2:4" ht="19.95" customHeight="1" x14ac:dyDescent="0.45">
      <c r="B36" s="8" t="s">
        <v>21</v>
      </c>
      <c r="C36" s="33">
        <v>0</v>
      </c>
      <c r="D36" s="33"/>
    </row>
    <row r="37" spans="2:4" ht="19.95" customHeight="1" x14ac:dyDescent="0.45">
      <c r="B37" s="9" t="s">
        <v>22</v>
      </c>
      <c r="C37" s="34">
        <f>C35+C36</f>
        <v>1865.112447916667</v>
      </c>
      <c r="D37" s="34"/>
    </row>
    <row r="38" spans="2:4" ht="15" customHeight="1" x14ac:dyDescent="0.45"/>
    <row r="39" spans="2:4" ht="19.95" customHeight="1" x14ac:dyDescent="0.45">
      <c r="B39" s="36" t="s">
        <v>23</v>
      </c>
      <c r="C39" s="36"/>
      <c r="D39" s="36"/>
    </row>
    <row r="40" spans="2:4" ht="19.95" customHeight="1" x14ac:dyDescent="0.45">
      <c r="B40" s="10" t="s">
        <v>24</v>
      </c>
      <c r="C40" s="37">
        <f>(C30/3)*C13</f>
        <v>2486.8165972222223</v>
      </c>
      <c r="D40" s="37"/>
    </row>
    <row r="41" spans="2:4" ht="19.95" customHeight="1" x14ac:dyDescent="0.45">
      <c r="B41" s="11" t="s">
        <v>25</v>
      </c>
      <c r="C41" s="38">
        <f ca="1">IF(C4&gt;=55,C40*10%,0)</f>
        <v>248.68165972222224</v>
      </c>
      <c r="D41" s="38"/>
    </row>
    <row r="42" spans="2:4" ht="19.95" customHeight="1" x14ac:dyDescent="0.45">
      <c r="B42" s="12" t="s">
        <v>26</v>
      </c>
      <c r="C42" s="39">
        <f ca="1">C40+C41</f>
        <v>2735.4982569444446</v>
      </c>
      <c r="D42" s="39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35">
        <f>IF(C13&gt;=2,C42,C37)</f>
        <v>1865.112447916667</v>
      </c>
      <c r="D44" s="35"/>
    </row>
  </sheetData>
  <mergeCells count="36"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2024-10-17T17:00:53Z</dcterms:modified>
  <cp:category/>
  <cp:contentStatus/>
</cp:coreProperties>
</file>