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3\Normal\"/>
    </mc:Choice>
  </mc:AlternateContent>
  <xr:revisionPtr revIDLastSave="0" documentId="13_ncr:1_{1612DF90-51F5-43BF-9465-5C83AB2E88D6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3" i="14" l="1"/>
  <c r="P31" i="14"/>
  <c r="P30" i="14"/>
  <c r="L28" i="14"/>
  <c r="K28" i="14"/>
  <c r="G28" i="14"/>
  <c r="D28" i="14"/>
  <c r="N26" i="14"/>
  <c r="M26" i="14"/>
  <c r="L26" i="14"/>
  <c r="K26" i="14"/>
  <c r="J26" i="14"/>
  <c r="I26" i="14"/>
  <c r="H26" i="14"/>
  <c r="G26" i="14"/>
  <c r="F26" i="14"/>
  <c r="D26" i="14"/>
  <c r="P25" i="14"/>
  <c r="P24" i="14"/>
  <c r="P23" i="14"/>
  <c r="E26" i="14"/>
  <c r="D23" i="14"/>
  <c r="C23" i="14"/>
  <c r="C26" i="14" s="1"/>
  <c r="P22" i="14"/>
  <c r="N19" i="14"/>
  <c r="N28" i="14" s="1"/>
  <c r="M19" i="14"/>
  <c r="M28" i="14" s="1"/>
  <c r="L19" i="14"/>
  <c r="K19" i="14"/>
  <c r="J19" i="14"/>
  <c r="J28" i="14" s="1"/>
  <c r="I19" i="14"/>
  <c r="I28" i="14" s="1"/>
  <c r="H19" i="14"/>
  <c r="H28" i="14" s="1"/>
  <c r="G19" i="14"/>
  <c r="F19" i="14"/>
  <c r="F28" i="14" s="1"/>
  <c r="E19" i="14"/>
  <c r="D19" i="14"/>
  <c r="P18" i="14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L27" i="12"/>
  <c r="G27" i="12"/>
  <c r="E27" i="12"/>
  <c r="D27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P23" i="12"/>
  <c r="N23" i="12"/>
  <c r="N25" i="12" s="1"/>
  <c r="M23" i="12"/>
  <c r="M25" i="12" s="1"/>
  <c r="P22" i="12"/>
  <c r="N19" i="12"/>
  <c r="N27" i="12" s="1"/>
  <c r="L19" i="12"/>
  <c r="K19" i="12"/>
  <c r="K27" i="12" s="1"/>
  <c r="J19" i="12"/>
  <c r="J27" i="12" s="1"/>
  <c r="I19" i="12"/>
  <c r="I27" i="12" s="1"/>
  <c r="H19" i="12"/>
  <c r="H27" i="12" s="1"/>
  <c r="G19" i="12"/>
  <c r="F19" i="12"/>
  <c r="F27" i="12" s="1"/>
  <c r="E19" i="12"/>
  <c r="D19" i="12"/>
  <c r="C19" i="12"/>
  <c r="C27" i="12" s="1"/>
  <c r="P18" i="12"/>
  <c r="N17" i="12"/>
  <c r="M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6" i="14" l="1"/>
  <c r="E28" i="14"/>
  <c r="C28" i="14"/>
  <c r="P19" i="14"/>
  <c r="M19" i="12"/>
  <c r="M27" i="12" s="1"/>
  <c r="P27" i="12" s="1"/>
  <c r="P19" i="12"/>
  <c r="P17" i="14"/>
  <c r="C3" i="13" l="1"/>
  <c r="P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5" authorId="0" shapeId="0" xr:uid="{AB248CCB-F4FE-4589-9AD8-BD15FEA6C12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Cognotte</t>
        </r>
      </text>
    </comment>
  </commentList>
</comments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<sst xmlns="http://schemas.openxmlformats.org/spreadsheetml/2006/main" count="80" uniqueCount="43">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</sst>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Q16" sqref="Q1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>
        <v>20</v>
      </c>
      <c r="O6" s="36"/>
      <c r="P6" s="58">
        <f>SUM(C6:N6)</f>
        <v>40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19</v>
      </c>
      <c r="N7" s="37">
        <v>22</v>
      </c>
      <c r="O7" s="36"/>
      <c r="P7" s="58">
        <f>SUM(C7:N7)</f>
        <v>41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-1</v>
      </c>
      <c r="N8" s="64">
        <f t="shared" si="0"/>
        <v>2</v>
      </c>
      <c r="O8" s="36"/>
      <c r="P8" s="58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22</v>
      </c>
      <c r="P11" s="59">
        <f>SUM(C11:N11)</f>
        <v>41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1</v>
      </c>
      <c r="N12" s="12"/>
      <c r="P12" s="59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10413</v>
      </c>
      <c r="N17" s="10">
        <f>N11*Params!$C$5*(1-Params!$C$3)-Params!$C$4</f>
        <v>12069</v>
      </c>
      <c r="O17" s="4"/>
      <c r="P17" s="41">
        <f>SUM(C17:N17)</f>
        <v>22482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12069</v>
      </c>
      <c r="O19" s="5"/>
      <c r="P19" s="42">
        <f>SUM(C19:O19)</f>
        <v>22482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6253.54</v>
      </c>
      <c r="N22" s="10">
        <v>6253.54</v>
      </c>
      <c r="O22" s="4"/>
      <c r="P22" s="43">
        <f>SUM(C22:N22)</f>
        <v>12507.08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1271.53+2556.49</f>
        <v>3828.0199999999995</v>
      </c>
      <c r="N23" s="10">
        <f>1271.53+2559.13</f>
        <v>3830.66</v>
      </c>
      <c r="O23" s="4"/>
      <c r="P23" s="43">
        <f>SUM(C23:N23)</f>
        <v>7658.6799999999994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>
        <v>847.4</v>
      </c>
      <c r="N24" s="56">
        <v>981.2</v>
      </c>
      <c r="O24" s="4"/>
      <c r="P24" s="43">
        <f>SUM(C24:N24)</f>
        <v>1828.6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10928.96</v>
      </c>
      <c r="N25" s="44">
        <f t="shared" si="2"/>
        <v>11065.400000000001</v>
      </c>
      <c r="O25" s="4"/>
      <c r="P25" s="61">
        <f>SUM(C25:N25)</f>
        <v>21994.36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-515.95999999999913</v>
      </c>
      <c r="N27" s="47">
        <f t="shared" si="3"/>
        <v>1003.5999999999985</v>
      </c>
      <c r="P27" s="60">
        <f>SUM(C27:O27)</f>
        <v>487.63999999999942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>
        <v>1900</v>
      </c>
      <c r="N29" s="54">
        <v>2200</v>
      </c>
      <c r="P29" s="62">
        <f>SUM(C29:N29)</f>
        <v>4100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847.4</v>
      </c>
      <c r="N30" s="54">
        <v>981.2</v>
      </c>
      <c r="P30" s="62">
        <f>SUM(C30:N30)</f>
        <v>1828.6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B1" workbookViewId="0">
      <selection activeCell="E22" sqref="E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20</v>
      </c>
      <c r="D6" s="35">
        <v>20</v>
      </c>
      <c r="E6" s="35">
        <v>20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60</v>
      </c>
    </row>
    <row r="7" spans="2:16" x14ac:dyDescent="0.45">
      <c r="B7" s="9" t="s">
        <v>21</v>
      </c>
      <c r="C7" s="37">
        <v>22</v>
      </c>
      <c r="D7" s="37">
        <v>20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63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0</v>
      </c>
      <c r="E8" s="64">
        <f t="shared" si="0"/>
        <v>1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63</v>
      </c>
    </row>
    <row r="12" spans="2:16" x14ac:dyDescent="0.45">
      <c r="B12" s="9" t="s">
        <v>16</v>
      </c>
      <c r="C12" s="12"/>
      <c r="D12" s="12"/>
      <c r="E12" s="12">
        <v>2</v>
      </c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12069</v>
      </c>
      <c r="D17" s="10">
        <f>D11*Params!$C$5*(1-Params!$C$3)-Params!$C$4</f>
        <v>10965</v>
      </c>
      <c r="E17" s="10">
        <f>E11*Params!$C$5*(1-Params!$C$3)-Params!$C$4</f>
        <v>11517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34551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12069</v>
      </c>
      <c r="D19" s="28">
        <f t="shared" si="1"/>
        <v>10965</v>
      </c>
      <c r="E19" s="28">
        <f t="shared" si="1"/>
        <v>11517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34551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6248.63</v>
      </c>
      <c r="D22" s="10">
        <v>6248.63</v>
      </c>
      <c r="E22" s="10">
        <v>6797.79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19295.05</v>
      </c>
    </row>
    <row r="23" spans="2:16" x14ac:dyDescent="0.45">
      <c r="B23" s="9" t="s">
        <v>8</v>
      </c>
      <c r="C23" s="10">
        <f>1276.44+2558.84</f>
        <v>3835.28</v>
      </c>
      <c r="D23" s="10">
        <f>1276.44+2558.84</f>
        <v>3835.28</v>
      </c>
      <c r="E23" s="10">
        <f>1399.87+2808.79</f>
        <v>4208.66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11879.220000000001</v>
      </c>
    </row>
    <row r="24" spans="2:16" x14ac:dyDescent="0.45">
      <c r="B24" s="55" t="s">
        <v>40</v>
      </c>
      <c r="C24" s="10">
        <v>981.2</v>
      </c>
      <c r="D24" s="10">
        <v>892</v>
      </c>
      <c r="E24" s="10">
        <v>720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2593.1999999999998</v>
      </c>
    </row>
    <row r="25" spans="2:16" x14ac:dyDescent="0.45">
      <c r="B25" s="55" t="s">
        <v>42</v>
      </c>
      <c r="C25" s="10">
        <v>1273.33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1273.33</v>
      </c>
    </row>
    <row r="26" spans="2:16" x14ac:dyDescent="0.45">
      <c r="B26" s="8" t="s">
        <v>3</v>
      </c>
      <c r="C26" s="44">
        <f t="shared" ref="C26:N26" si="2">SUM(C22:C25)</f>
        <v>12338.44</v>
      </c>
      <c r="D26" s="44">
        <f t="shared" si="2"/>
        <v>10975.91</v>
      </c>
      <c r="E26" s="44">
        <f t="shared" si="2"/>
        <v>11726.45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35040.800000000003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-269.44000000000051</v>
      </c>
      <c r="D28" s="47">
        <f t="shared" si="3"/>
        <v>-10.909999999999854</v>
      </c>
      <c r="E28" s="47">
        <f t="shared" si="3"/>
        <v>-209.45000000000073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-489.80000000000109</v>
      </c>
    </row>
    <row r="30" spans="2:16" x14ac:dyDescent="0.45">
      <c r="B30" s="63" t="s">
        <v>37</v>
      </c>
      <c r="C30" s="54">
        <v>2200</v>
      </c>
      <c r="D30" s="54">
        <v>2000</v>
      </c>
      <c r="E30" s="54">
        <v>2100</v>
      </c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6300</v>
      </c>
    </row>
    <row r="31" spans="2:16" x14ac:dyDescent="0.45">
      <c r="B31" s="63" t="s">
        <v>38</v>
      </c>
      <c r="C31" s="54">
        <v>981.2</v>
      </c>
      <c r="D31" s="54">
        <v>892</v>
      </c>
      <c r="E31" s="54">
        <v>936.6</v>
      </c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2809.8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-2.1600000000016735</v>
      </c>
    </row>
    <row r="4" spans="2:3" ht="16.899999999999999" customHeight="1" x14ac:dyDescent="0.45">
      <c r="B4" s="38" t="s">
        <v>39</v>
      </c>
      <c r="C4" s="40">
        <f>'2022'!P12+'2023'!P12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2023-03-31T13:47:11Z</dcterms:modified>
</cp:coreProperties>
</file>