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38C15A89-DA53-49D8-80DA-DAA4DCE3C883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7"/>
  <c r="H17" i="17"/>
  <c r="G23" i="17" l="1"/>
  <c r="G17" i="17"/>
  <c r="F23" i="17" l="1"/>
  <c r="F17" i="17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J19" i="17"/>
  <c r="I19" i="17"/>
  <c r="H19" i="17"/>
  <c r="G19" i="17"/>
  <c r="F19" i="17"/>
  <c r="F27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D19" i="16"/>
  <c r="P18" i="16"/>
  <c r="N17" i="16"/>
  <c r="N19" i="16" s="1"/>
  <c r="N27" i="16" s="1"/>
  <c r="M17" i="16"/>
  <c r="M19" i="16" s="1"/>
  <c r="L17" i="16"/>
  <c r="L19" i="16" s="1"/>
  <c r="K17" i="16"/>
  <c r="K19" i="16" s="1"/>
  <c r="J17" i="16"/>
  <c r="J19" i="16" s="1"/>
  <c r="I17" i="16"/>
  <c r="I19" i="16" s="1"/>
  <c r="I27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7" i="15"/>
  <c r="L25" i="15"/>
  <c r="I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K23" i="15"/>
  <c r="K25" i="15" s="1"/>
  <c r="J23" i="15"/>
  <c r="J25" i="15" s="1"/>
  <c r="P22" i="15"/>
  <c r="I19" i="15"/>
  <c r="I27" i="15" s="1"/>
  <c r="H19" i="15"/>
  <c r="G19" i="15"/>
  <c r="F19" i="15"/>
  <c r="F27" i="15" s="1"/>
  <c r="E19" i="15"/>
  <c r="E27" i="15" s="1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7" i="15" l="1"/>
  <c r="P17" i="17"/>
  <c r="H27" i="17"/>
  <c r="N27" i="15"/>
  <c r="H27" i="16"/>
  <c r="P8" i="15"/>
  <c r="J27" i="15"/>
  <c r="D27" i="15"/>
  <c r="M27" i="15"/>
  <c r="J27" i="16"/>
  <c r="D27" i="17"/>
  <c r="J27" i="17"/>
  <c r="I27" i="17"/>
  <c r="H27" i="15"/>
  <c r="P8" i="16"/>
  <c r="K27" i="16"/>
  <c r="K27" i="17"/>
  <c r="C25" i="17"/>
  <c r="P17" i="15"/>
  <c r="E27" i="16"/>
  <c r="M27" i="16"/>
  <c r="C19" i="17"/>
  <c r="P19" i="17" s="1"/>
  <c r="G27" i="17"/>
  <c r="C4" i="13"/>
  <c r="P8" i="17"/>
  <c r="D27" i="16"/>
  <c r="P25" i="15"/>
  <c r="P19" i="16"/>
  <c r="C27" i="16"/>
  <c r="L27" i="16"/>
  <c r="E27" i="17"/>
  <c r="P25" i="17"/>
  <c r="K27" i="15"/>
  <c r="P19" i="15"/>
  <c r="P25" i="16"/>
  <c r="P17" i="16"/>
  <c r="C27" i="15"/>
  <c r="P23" i="16"/>
  <c r="P23" i="15"/>
  <c r="C27" i="17" l="1"/>
  <c r="P27" i="16"/>
  <c r="P27" i="17"/>
  <c r="P27" i="15"/>
  <c r="C3" i="13" l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<sst xmlns="http://schemas.openxmlformats.org/spreadsheetml/2006/main" count="110" uniqueCount="41">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</sst>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M27" sqref="M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H24" sqref="H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16</v>
      </c>
      <c r="I6" s="33"/>
      <c r="J6" s="33"/>
      <c r="K6" s="33"/>
      <c r="L6" s="33"/>
      <c r="M6" s="33"/>
      <c r="N6" s="33"/>
      <c r="O6" s="31"/>
      <c r="P6" s="52">
        <f>SUM(C6:N6)</f>
        <v>111</v>
      </c>
    </row>
    <row r="7" spans="2:16" x14ac:dyDescent="0.3">
      <c r="B7" s="8" t="s">
        <v>20</v>
      </c>
      <c r="C7" s="33">
        <v>22</v>
      </c>
      <c r="D7" s="33">
        <v>14.5</v>
      </c>
      <c r="E7" s="33">
        <v>16</v>
      </c>
      <c r="F7" s="33">
        <v>16</v>
      </c>
      <c r="G7" s="33">
        <v>17.5</v>
      </c>
      <c r="H7" s="33">
        <v>15.5</v>
      </c>
      <c r="I7" s="33"/>
      <c r="J7" s="33"/>
      <c r="K7" s="33"/>
      <c r="L7" s="33"/>
      <c r="M7" s="33"/>
      <c r="N7" s="33"/>
      <c r="O7" s="31"/>
      <c r="P7" s="52">
        <f>SUM(C7:N7)</f>
        <v>101.5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-3</v>
      </c>
      <c r="F8" s="32">
        <f t="shared" si="0"/>
        <v>-3</v>
      </c>
      <c r="G8" s="32">
        <f t="shared" si="0"/>
        <v>-1.5</v>
      </c>
      <c r="H8" s="32">
        <f t="shared" si="0"/>
        <v>-0.5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14.5</v>
      </c>
      <c r="E11" s="10">
        <v>16.5</v>
      </c>
      <c r="F11" s="10">
        <v>16</v>
      </c>
      <c r="G11" s="10">
        <v>17.5</v>
      </c>
      <c r="H11" s="10">
        <v>15.5</v>
      </c>
      <c r="I11" s="10"/>
      <c r="J11" s="10"/>
      <c r="K11" s="10"/>
      <c r="L11" s="10"/>
      <c r="M11" s="10"/>
      <c r="N11" s="10"/>
      <c r="P11" s="53">
        <f>SUM(C11:N11)</f>
        <v>102</v>
      </c>
    </row>
    <row r="12" spans="2:16" x14ac:dyDescent="0.3">
      <c r="B12" s="8" t="s">
        <v>15</v>
      </c>
      <c r="C12" s="11"/>
      <c r="D12" s="11">
        <v>3</v>
      </c>
      <c r="E12" s="11">
        <v>1.5</v>
      </c>
      <c r="F12" s="11">
        <v>3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7.5</v>
      </c>
    </row>
    <row r="13" spans="2:16" x14ac:dyDescent="0.3">
      <c r="B13" s="8" t="s">
        <v>16</v>
      </c>
      <c r="C13" s="11"/>
      <c r="D13" s="11">
        <v>2.5</v>
      </c>
      <c r="E13" s="11">
        <v>3</v>
      </c>
      <c r="F13" s="11">
        <v>2</v>
      </c>
      <c r="G13" s="11">
        <v>1.5</v>
      </c>
      <c r="H13" s="11">
        <v>4.5</v>
      </c>
      <c r="I13" s="11"/>
      <c r="J13" s="11"/>
      <c r="K13" s="11"/>
      <c r="L13" s="11"/>
      <c r="M13" s="11"/>
      <c r="N13" s="11"/>
      <c r="P13" s="53">
        <f>SUM(C13:N13)</f>
        <v>13.5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>
        <f>E11*Params!$C$5*(1-Params!$C$3)-Params!$C$4</f>
        <v>8274</v>
      </c>
      <c r="F17" s="9">
        <f>F11*Params!$C$5*(1-Params!$C$3)-Params!$C$4</f>
        <v>8021</v>
      </c>
      <c r="G17" s="9">
        <f>G11*Params!$C$5*(1-Params!$C$3)-Params!$C$4</f>
        <v>8780</v>
      </c>
      <c r="H17" s="9">
        <f>H11*Params!$C$5*(1-Params!$C$3)-Params!$C$4</f>
        <v>7768</v>
      </c>
      <c r="I17" s="9"/>
      <c r="J17" s="9"/>
      <c r="K17" s="9"/>
      <c r="L17" s="9"/>
      <c r="M17" s="9"/>
      <c r="N17" s="9"/>
      <c r="O17" s="4"/>
      <c r="P17" s="37">
        <f>SUM(C17:N17)</f>
        <v>51162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8274</v>
      </c>
      <c r="F19" s="25">
        <f t="shared" si="1"/>
        <v>8021</v>
      </c>
      <c r="G19" s="25">
        <f t="shared" si="1"/>
        <v>8780</v>
      </c>
      <c r="H19" s="25">
        <f t="shared" si="1"/>
        <v>7768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51162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5983.68</v>
      </c>
      <c r="D22" s="9">
        <v>5341.16</v>
      </c>
      <c r="E22" s="9">
        <v>5205.67</v>
      </c>
      <c r="F22" s="9">
        <v>5465.13</v>
      </c>
      <c r="G22" s="9">
        <v>5597.6</v>
      </c>
      <c r="H22" s="9">
        <v>4759</v>
      </c>
      <c r="I22" s="9"/>
      <c r="J22" s="9"/>
      <c r="K22" s="9"/>
      <c r="L22" s="9"/>
      <c r="M22" s="9"/>
      <c r="N22" s="9"/>
      <c r="O22" s="4"/>
      <c r="P22" s="39">
        <f>SUM(C22:N22)</f>
        <v>32352.240000000005</v>
      </c>
    </row>
    <row r="23" spans="2:16" x14ac:dyDescent="0.3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>
        <f>1049.97+2109.24</f>
        <v>3159.21</v>
      </c>
      <c r="F23" s="9">
        <f>1101.13+2210.49</f>
        <v>3311.62</v>
      </c>
      <c r="G23" s="9">
        <f>1128.13+2268.78</f>
        <v>3396.9100000000003</v>
      </c>
      <c r="H23" s="9">
        <f>967.82+1931.15</f>
        <v>2898.9700000000003</v>
      </c>
      <c r="I23" s="9"/>
      <c r="J23" s="9"/>
      <c r="K23" s="9"/>
      <c r="L23" s="9"/>
      <c r="M23" s="9"/>
      <c r="N23" s="9"/>
      <c r="O23" s="4"/>
      <c r="P23" s="39">
        <f>SUM(C23:N23)</f>
        <v>19623.650000000001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8364.880000000001</v>
      </c>
      <c r="F25" s="40">
        <f t="shared" si="2"/>
        <v>8776.75</v>
      </c>
      <c r="G25" s="40">
        <f t="shared" si="2"/>
        <v>8994.51</v>
      </c>
      <c r="H25" s="40">
        <f t="shared" si="2"/>
        <v>7657.97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51975.890000000007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-90.880000000001019</v>
      </c>
      <c r="F27" s="44">
        <f t="shared" si="3"/>
        <v>-755.75</v>
      </c>
      <c r="G27" s="44">
        <f t="shared" si="3"/>
        <v>-214.51000000000022</v>
      </c>
      <c r="H27" s="44">
        <f t="shared" si="3"/>
        <v>110.02999999999975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-813.89000000000397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-2445.5900000000065</v>
      </c>
    </row>
    <row r="4" spans="2:3" ht="16.95" customHeight="1" x14ac:dyDescent="0.3">
      <c r="B4" s="34" t="s">
        <v>26</v>
      </c>
      <c r="C4" s="36">
        <f>SUM('2023'!P12)+('2024'!P12)+'2025'!P12</f>
        <v>33.5</v>
      </c>
    </row>
    <row r="5" spans="2:3" x14ac:dyDescent="0.3">
      <c r="B5" t="s">
        <v>40</v>
      </c>
      <c r="C5">
        <f>(22*2.08)-C4</f>
        <v>12.260000000000005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2025-07-10T11:27:09Z</dcterms:modified>
</cp:coreProperties>
</file>