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7A5170F8-2627-497F-85A2-551A7C3D9000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5" sheetId="15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'2025'!$B$26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H17" i="15"/>
  <c r="H23" i="15" l="1"/>
  <c r="H22" i="15"/>
  <c r="N24" i="15"/>
  <c r="M24" i="15"/>
  <c r="L24" i="15"/>
  <c r="K24" i="15"/>
  <c r="J24" i="15"/>
  <c r="I24" i="15"/>
  <c r="H24" i="15"/>
  <c r="G24" i="15"/>
  <c r="F24" i="15"/>
  <c r="E24" i="15"/>
  <c r="D24" i="15"/>
  <c r="P22" i="15"/>
  <c r="M19" i="15"/>
  <c r="L19" i="15"/>
  <c r="K19" i="15"/>
  <c r="J19" i="15"/>
  <c r="I19" i="15"/>
  <c r="H19" i="15"/>
  <c r="G19" i="15"/>
  <c r="F19" i="15"/>
  <c r="F26" i="15" s="1"/>
  <c r="E19" i="15"/>
  <c r="D19" i="15"/>
  <c r="P18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H26" i="15" l="1"/>
  <c r="G26" i="15"/>
  <c r="I26" i="15"/>
  <c r="J26" i="15"/>
  <c r="K26" i="15"/>
  <c r="P8" i="15"/>
  <c r="D26" i="15"/>
  <c r="L26" i="15"/>
  <c r="E26" i="15"/>
  <c r="M26" i="15"/>
  <c r="N19" i="15"/>
  <c r="N26" i="15" s="1"/>
  <c r="P17" i="15" l="1"/>
  <c r="C19" i="15"/>
  <c r="C24" i="15"/>
  <c r="P24" i="15" s="1"/>
  <c r="P23" i="15"/>
  <c r="C26" i="15" l="1"/>
  <c r="P26" i="15" s="1"/>
  <c r="C3" i="13" s="1"/>
  <c r="P19" i="15"/>
</calcChain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<sst xmlns="http://schemas.openxmlformats.org/spreadsheetml/2006/main" count="41" uniqueCount="40">
  <si>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</si>
  <si>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</si>
  <si>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</si>
  <si>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</si>
  <si>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</si>
  <si>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</si>
  <si>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</si>
  <si>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</si>
  <si>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</si>
  <si>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</si>
  <si>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</si>
  <si>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</si>
  <si>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</si>
  <si>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</si>
  <si>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</si>
  <si>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</si>
  <si>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</si>
  <si>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</si>
  <si>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</si>
  <si>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</si>
  <si>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</si>
  <si>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</si>
  <si>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</si>
  <si>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</si>
  <si>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</si>
  <si>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</si>
  <si>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</si>
  <si>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</si>
  <si>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</si>
  <si>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</si>
  <si>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</si>
  <si>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</si>
  <si>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</si>
  <si>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</si>
  <si>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</si>
  <si>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</si>
  <si>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</si>
  <si>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</si>
  <si>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2025)</t>
  </si>
  <si>
    <t>Solde 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</si>
</sst>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workbookViewId="0">
      <selection activeCell="H18" sqref="H18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>
        <v>18</v>
      </c>
      <c r="I6" s="33"/>
      <c r="J6" s="33"/>
      <c r="K6" s="33"/>
      <c r="L6" s="33"/>
      <c r="M6" s="33"/>
      <c r="N6" s="33"/>
      <c r="O6" s="31"/>
      <c r="P6" s="52">
        <f>SUM(C6:N6)</f>
        <v>18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>
        <v>20</v>
      </c>
      <c r="I7" s="33"/>
      <c r="J7" s="33"/>
      <c r="K7" s="33"/>
      <c r="L7" s="33"/>
      <c r="M7" s="33"/>
      <c r="N7" s="33"/>
      <c r="O7" s="31"/>
      <c r="P7" s="52">
        <f>SUM(C7:N7)</f>
        <v>20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2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>
        <v>20</v>
      </c>
      <c r="I11" s="10"/>
      <c r="J11" s="10"/>
      <c r="K11" s="10"/>
      <c r="L11" s="10"/>
      <c r="M11" s="10"/>
      <c r="N11" s="10"/>
      <c r="P11" s="53">
        <f>SUM(C11:N11)</f>
        <v>20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>
        <f>H11*Params!$C$5*(1-Params!$C$3)-Params!$C$4</f>
        <v>9493</v>
      </c>
      <c r="I17" s="9"/>
      <c r="J17" s="9"/>
      <c r="K17" s="9"/>
      <c r="L17" s="9"/>
      <c r="M17" s="9"/>
      <c r="N17" s="9"/>
      <c r="O17" s="4"/>
      <c r="P17" s="37">
        <f>SUM(C17:N17)</f>
        <v>9493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9493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9493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>
        <f>5359.37</f>
        <v>5359.37</v>
      </c>
      <c r="I22" s="9"/>
      <c r="J22" s="9"/>
      <c r="K22" s="9"/>
      <c r="L22" s="9"/>
      <c r="M22" s="9"/>
      <c r="N22" s="9"/>
      <c r="O22" s="4"/>
      <c r="P22" s="39">
        <f>SUM(C22:N22)</f>
        <v>5359.37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>
        <f>1062.05+1809.74</f>
        <v>2871.79</v>
      </c>
      <c r="I23" s="9"/>
      <c r="J23" s="9"/>
      <c r="K23" s="9"/>
      <c r="L23" s="9"/>
      <c r="M23" s="9"/>
      <c r="N23" s="9"/>
      <c r="O23" s="4"/>
      <c r="P23" s="39">
        <f>SUM(C23:N23)</f>
        <v>2871.79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8231.16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8231.16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1261.8400000000001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SUM(C26:O26)</f>
        <v>1261.8400000000001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4" t="s">
        <v>24</v>
      </c>
      <c r="C3" s="35">
        <f>'2025'!P26</f>
        <v>1261.8400000000001</v>
      </c>
    </row>
    <row r="4" spans="2:3" ht="16.95" customHeight="1" x14ac:dyDescent="0.3">
      <c r="B4" s="34" t="s">
        <v>26</v>
      </c>
      <c r="C4" s="36">
        <f>SUM('2025'!P12)</f>
        <v>0</v>
      </c>
    </row>
    <row r="5" spans="2:3" x14ac:dyDescent="0.3">
      <c r="B5" t="s">
        <v>39</v>
      </c>
      <c r="C5">
        <f>(1*2.9)-C4</f>
        <v>2.9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'2025'!JANVIER</vt:lpstr>
      <vt:lpstr>'2025'!JUILLET</vt:lpstr>
      <vt:lpstr>'2025'!JUIN</vt:lpstr>
      <vt:lpstr>'2025'!MAI</vt:lpstr>
      <vt:lpstr>'2025'!MARS</vt:lpstr>
      <vt:lpstr>'2025'!MOIS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2025-07-10T12:00:58Z</dcterms:modified>
</cp:coreProperties>
</file>