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8A20738A-09EF-4386-9F29-E14379B862DE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'2025'!$B$31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'2025'!$B$30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'2025'!$B$28</definedName>
    <definedName name="SORTIES" localSheetId="0">'2025'!$B$22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'2025'!$B$24</definedName>
    <definedName name="SORTIES_CHARGES_SOCIALES_PATRONALES">#REF!</definedName>
    <definedName name="SORTIES_FRAIS_KM" localSheetId="0">'2025'!$B$25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'2025'!$B$23</definedName>
    <definedName name="SORTIES_SALAIRE_NET">#REF!</definedName>
    <definedName name="TOTAL" localSheetId="0">'2025'!$P$3</definedName>
    <definedName name="TOTAL">#REF!</definedName>
    <definedName name="TOTAL_ENTREES" localSheetId="0">'2025'!$B$20</definedName>
    <definedName name="TOTAL_ENTREES">#REF!</definedName>
    <definedName name="TOTAL_SORTIES" localSheetId="0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H28" i="14" l="1"/>
  <c r="C5" i="13"/>
  <c r="H24" i="14" l="1"/>
  <c r="H17" i="14"/>
  <c r="G24" i="14" l="1"/>
  <c r="G17" i="14"/>
  <c r="F24" i="14" l="1"/>
  <c r="F17" i="14"/>
  <c r="F20" i="14" l="1"/>
  <c r="G20" i="14"/>
  <c r="H20" i="14"/>
  <c r="I20" i="14"/>
  <c r="J20" i="14"/>
  <c r="K20" i="14"/>
  <c r="L20" i="14"/>
  <c r="M20" i="14"/>
  <c r="N20" i="14"/>
  <c r="C20" i="14"/>
  <c r="P31" i="14" l="1"/>
  <c r="P30" i="14"/>
  <c r="N26" i="14"/>
  <c r="M26" i="14"/>
  <c r="M28" i="14" s="1"/>
  <c r="L26" i="14"/>
  <c r="L28" i="14" s="1"/>
  <c r="K26" i="14"/>
  <c r="K28" i="14" s="1"/>
  <c r="J26" i="14"/>
  <c r="J28" i="14" s="1"/>
  <c r="I26" i="14"/>
  <c r="I28" i="14" s="1"/>
  <c r="H26" i="14"/>
  <c r="G26" i="14"/>
  <c r="G28" i="14" s="1"/>
  <c r="F26" i="14"/>
  <c r="F28" i="14" s="1"/>
  <c r="D26" i="14"/>
  <c r="C26" i="14"/>
  <c r="C28" i="14" s="1"/>
  <c r="P25" i="14"/>
  <c r="E24" i="14"/>
  <c r="E26" i="14" s="1"/>
  <c r="D24" i="14"/>
  <c r="P23" i="14"/>
  <c r="N28" i="14"/>
  <c r="P18" i="14"/>
  <c r="E17" i="14"/>
  <c r="D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24" i="14" l="1"/>
  <c r="E20" i="14"/>
  <c r="E28" i="14" s="1"/>
  <c r="D20" i="14"/>
  <c r="P26" i="14"/>
  <c r="P8" i="14"/>
  <c r="D28" i="14"/>
  <c r="P20" i="14"/>
  <c r="P28" i="14" l="1"/>
  <c r="C3" i="13" s="1"/>
</calcChain>
</file>

<file path=xl/sharedStrings.xml><?xml version="1.0" encoding="utf-8"?>
<sst xmlns="http://schemas.openxmlformats.org/spreadsheetml/2006/main" count="45" uniqueCount="44">
  <si>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</si>
  <si>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</si>
  <si>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</si>
  <si>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</si>
  <si>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</si>
  <si>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</si>
  <si>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</si>
  <si>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</si>
  <si>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</si>
  <si>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</si>
  <si>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</si>
  <si>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</si>
  <si>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</si>
  <si>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</si>
  <si>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</si>
  <si>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</si>
  <si>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</si>
  <si>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</si>
  <si>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</si>
  <si>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</si>
  <si>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</si>
  <si>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</si>
  <si>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</si>
  <si>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</si>
  <si>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</si>
  <si>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</si>
  <si>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</si>
  <si>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</si>
  <si>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</si>
  <si>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</si>
  <si>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</si>
  <si>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</si>
  <si>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</si>
  <si>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</si>
  <si>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</si>
  <si>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</si>
  <si>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</si>
  <si>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</si>
  <si>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</si>
  <si>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</si>
  <si>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</si>
  <si>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2025)</t>
  </si>
  <si>
    <t>Solde NETPOWER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</si>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</sst>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topLeftCell="B1" workbookViewId="0">
      <selection activeCell="H34" sqref="H3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/>
      <c r="J6" s="37"/>
      <c r="K6" s="37"/>
      <c r="L6" s="37"/>
      <c r="M6" s="37"/>
      <c r="N6" s="37"/>
      <c r="O6" s="36"/>
      <c r="P6" s="57">
        <f>SUM(C6:N6)</f>
        <v>95</v>
      </c>
    </row>
    <row r="7" spans="2:16" x14ac:dyDescent="0.3">
      <c r="B7" s="9" t="s">
        <v>21</v>
      </c>
      <c r="C7" s="37"/>
      <c r="D7" s="37">
        <v>20</v>
      </c>
      <c r="E7" s="37">
        <v>21</v>
      </c>
      <c r="F7" s="37">
        <v>21</v>
      </c>
      <c r="G7" s="37">
        <v>18.5</v>
      </c>
      <c r="H7" s="37">
        <v>20</v>
      </c>
      <c r="I7" s="37"/>
      <c r="J7" s="37"/>
      <c r="K7" s="37"/>
      <c r="L7" s="37"/>
      <c r="M7" s="37"/>
      <c r="N7" s="37"/>
      <c r="O7" s="36"/>
      <c r="P7" s="57">
        <f>SUM(C7:N7)</f>
        <v>100.5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1</v>
      </c>
      <c r="E8" s="63">
        <f t="shared" si="0"/>
        <v>2</v>
      </c>
      <c r="F8" s="63">
        <f t="shared" si="0"/>
        <v>2</v>
      </c>
      <c r="G8" s="63">
        <f t="shared" si="0"/>
        <v>-0.5</v>
      </c>
      <c r="H8" s="63">
        <f t="shared" si="0"/>
        <v>1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5.5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20</v>
      </c>
      <c r="E11" s="11">
        <v>21</v>
      </c>
      <c r="F11" s="11">
        <v>21</v>
      </c>
      <c r="G11" s="11">
        <v>18.5</v>
      </c>
      <c r="H11" s="11">
        <v>20</v>
      </c>
      <c r="I11" s="11"/>
      <c r="J11" s="11"/>
      <c r="K11" s="11"/>
      <c r="L11" s="11"/>
      <c r="M11" s="11"/>
      <c r="N11" s="11"/>
      <c r="P11" s="58">
        <f>SUM(C11:N11)</f>
        <v>100.5</v>
      </c>
    </row>
    <row r="12" spans="2:16" x14ac:dyDescent="0.3">
      <c r="B12" s="9" t="s">
        <v>16</v>
      </c>
      <c r="C12" s="12"/>
      <c r="D12" s="12"/>
      <c r="E12" s="12"/>
      <c r="F12" s="12"/>
      <c r="G12" s="12">
        <v>0.5</v>
      </c>
      <c r="H12" s="12"/>
      <c r="I12" s="12"/>
      <c r="J12" s="12"/>
      <c r="K12" s="12"/>
      <c r="L12" s="12"/>
      <c r="M12" s="12"/>
      <c r="N12" s="12"/>
      <c r="P12" s="58">
        <f>SUM(C12:N12)</f>
        <v>0.5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11885</v>
      </c>
      <c r="E17" s="10">
        <f>E11*Params!$C$5*(1-Params!$C$3)-Params!$C$4</f>
        <v>12483</v>
      </c>
      <c r="F17" s="10">
        <f>F11*Params!$C$5*(1-Params!$C$3)-Params!$C$4</f>
        <v>12483</v>
      </c>
      <c r="G17" s="10">
        <f>G11*Params!$C$5*(1-Params!$C$3)-Params!$C$4</f>
        <v>10988</v>
      </c>
      <c r="H17" s="10">
        <f>H11*Params!$C$5*(1-Params!$C$3)-Params!$C$4</f>
        <v>11885</v>
      </c>
      <c r="I17" s="10"/>
      <c r="J17" s="10"/>
      <c r="K17" s="10"/>
      <c r="L17" s="10"/>
      <c r="M17" s="10"/>
      <c r="N17" s="10"/>
      <c r="O17" s="4"/>
      <c r="P17" s="41">
        <f>SUM(C17:N17)</f>
        <v>59724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42</v>
      </c>
      <c r="C19" s="64"/>
      <c r="D19" s="64">
        <v>-12875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>SUM(C17:C19)</f>
        <v>0</v>
      </c>
      <c r="D20" s="28">
        <f>SUM(D17:D19)</f>
        <v>-990</v>
      </c>
      <c r="E20" s="28">
        <f t="shared" ref="E20:N20" si="1">SUM(E17:E19)</f>
        <v>12483</v>
      </c>
      <c r="F20" s="28">
        <f t="shared" si="1"/>
        <v>12483</v>
      </c>
      <c r="G20" s="28">
        <f t="shared" si="1"/>
        <v>10988</v>
      </c>
      <c r="H20" s="28">
        <f t="shared" si="1"/>
        <v>11885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46849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/>
      <c r="D23" s="10">
        <v>6669.71</v>
      </c>
      <c r="E23" s="10">
        <v>6669.71</v>
      </c>
      <c r="F23" s="10">
        <v>6669.71</v>
      </c>
      <c r="G23" s="10">
        <v>6669.71</v>
      </c>
      <c r="H23" s="10">
        <v>6669.71</v>
      </c>
      <c r="I23" s="10"/>
      <c r="J23" s="10"/>
      <c r="K23" s="10"/>
      <c r="L23" s="10"/>
      <c r="M23" s="10"/>
      <c r="N23" s="10"/>
      <c r="O23" s="4"/>
      <c r="P23" s="43">
        <f>SUM(C23:N23)</f>
        <v>33348.550000000003</v>
      </c>
    </row>
    <row r="24" spans="2:16" x14ac:dyDescent="0.3">
      <c r="B24" s="9" t="s">
        <v>8</v>
      </c>
      <c r="C24" s="10"/>
      <c r="D24" s="10">
        <f>1379.71+2793.7</f>
        <v>4173.41</v>
      </c>
      <c r="E24" s="10">
        <f>1379.71+2793.7</f>
        <v>4173.41</v>
      </c>
      <c r="F24" s="10">
        <f>1379.71+2793.7</f>
        <v>4173.41</v>
      </c>
      <c r="G24" s="10">
        <f>1379.71+2793.7</f>
        <v>4173.41</v>
      </c>
      <c r="H24" s="10">
        <f>1379.71+2795.02</f>
        <v>4174.7299999999996</v>
      </c>
      <c r="I24" s="10"/>
      <c r="J24" s="10"/>
      <c r="K24" s="10"/>
      <c r="L24" s="10"/>
      <c r="M24" s="10"/>
      <c r="N24" s="10"/>
      <c r="O24" s="4"/>
      <c r="P24" s="43">
        <f>SUM(C24:N24)</f>
        <v>20868.37</v>
      </c>
    </row>
    <row r="25" spans="2:16" x14ac:dyDescent="0.3">
      <c r="B25" s="55" t="s">
        <v>40</v>
      </c>
      <c r="C25" s="10"/>
      <c r="D25" s="10">
        <v>429.12</v>
      </c>
      <c r="E25" s="10">
        <v>445.57600000000002</v>
      </c>
      <c r="F25" s="10">
        <v>445.58</v>
      </c>
      <c r="G25" s="10">
        <v>396.21</v>
      </c>
      <c r="H25" s="10">
        <v>429.12</v>
      </c>
      <c r="I25" s="10"/>
      <c r="J25" s="10"/>
      <c r="K25" s="10"/>
      <c r="L25" s="10"/>
      <c r="M25" s="10"/>
      <c r="N25" s="10"/>
      <c r="O25" s="4"/>
      <c r="P25" s="43">
        <f>SUM(C25:N25)</f>
        <v>2145.6060000000002</v>
      </c>
    </row>
    <row r="26" spans="2:16" x14ac:dyDescent="0.3">
      <c r="B26" s="8" t="s">
        <v>3</v>
      </c>
      <c r="C26" s="44">
        <f t="shared" ref="C26:N26" si="2">SUM(C23:C25)</f>
        <v>0</v>
      </c>
      <c r="D26" s="44">
        <f t="shared" si="2"/>
        <v>11272.24</v>
      </c>
      <c r="E26" s="44">
        <f t="shared" si="2"/>
        <v>11288.696</v>
      </c>
      <c r="F26" s="44">
        <f t="shared" si="2"/>
        <v>11288.699999999999</v>
      </c>
      <c r="G26" s="44">
        <f t="shared" si="2"/>
        <v>11239.329999999998</v>
      </c>
      <c r="H26" s="44">
        <f t="shared" si="2"/>
        <v>11273.56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56362.525999999998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C20-C26</f>
        <v>0</v>
      </c>
      <c r="D28" s="47">
        <f t="shared" si="3"/>
        <v>-12262.24</v>
      </c>
      <c r="E28" s="47">
        <f t="shared" si="3"/>
        <v>1194.3040000000001</v>
      </c>
      <c r="F28" s="47">
        <f t="shared" si="3"/>
        <v>1194.3000000000011</v>
      </c>
      <c r="G28" s="47">
        <f t="shared" si="3"/>
        <v>-251.32999999999811</v>
      </c>
      <c r="H28" s="47">
        <f t="shared" si="3"/>
        <v>611.44000000000051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-9513.5259999999962</v>
      </c>
    </row>
    <row r="30" spans="2:16" x14ac:dyDescent="0.3">
      <c r="B30" s="62" t="s">
        <v>37</v>
      </c>
      <c r="C30" s="54"/>
      <c r="D30" s="54">
        <v>880</v>
      </c>
      <c r="E30" s="54">
        <v>924</v>
      </c>
      <c r="F30" s="54">
        <v>924</v>
      </c>
      <c r="G30" s="54">
        <v>792</v>
      </c>
      <c r="H30" s="54">
        <v>880</v>
      </c>
      <c r="I30" s="54"/>
      <c r="J30" s="54"/>
      <c r="K30" s="54"/>
      <c r="L30" s="54"/>
      <c r="M30" s="54"/>
      <c r="N30" s="54"/>
      <c r="P30" s="61">
        <f>SUM(C30:N30)</f>
        <v>4400</v>
      </c>
    </row>
    <row r="31" spans="2:16" x14ac:dyDescent="0.3">
      <c r="B31" s="62" t="s">
        <v>38</v>
      </c>
      <c r="C31" s="54"/>
      <c r="D31" s="54">
        <v>429.12</v>
      </c>
      <c r="E31" s="54">
        <v>445.57600000000002</v>
      </c>
      <c r="F31" s="54">
        <v>445.58</v>
      </c>
      <c r="G31" s="54">
        <v>396.21</v>
      </c>
      <c r="H31" s="54">
        <v>429.12</v>
      </c>
      <c r="I31" s="54"/>
      <c r="J31" s="54"/>
      <c r="K31" s="54"/>
      <c r="L31" s="54"/>
      <c r="M31" s="54"/>
      <c r="N31" s="54"/>
      <c r="P31" s="61">
        <f>SUM(C31:N31)</f>
        <v>2145.6060000000002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'2025'!P28</f>
        <v>-9513.5259999999962</v>
      </c>
    </row>
    <row r="4" spans="2:3" ht="16.95" customHeight="1" x14ac:dyDescent="0.3">
      <c r="B4" s="38" t="s">
        <v>39</v>
      </c>
      <c r="C4" s="40">
        <f>'2025'!P12</f>
        <v>0.5</v>
      </c>
    </row>
    <row r="5" spans="2:3" x14ac:dyDescent="0.3">
      <c r="B5" t="s">
        <v>43</v>
      </c>
      <c r="C5">
        <f>(2.04*5)-C4</f>
        <v>9.6999999999999993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2025-07-09T12:05:44Z</dcterms:modified>
</cp:coreProperties>
</file>