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3D854557-620C-4573-A500-0F3A4B10C8EC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7" i="14" l="1"/>
  <c r="C5" i="13"/>
  <c r="H23" i="14"/>
  <c r="H17" i="14"/>
  <c r="G17" i="14" l="1"/>
  <c r="F17" i="14"/>
  <c r="G23" i="14" l="1"/>
  <c r="F23" i="14" l="1"/>
  <c r="E17" i="14" l="1"/>
  <c r="E19" i="14" s="1"/>
  <c r="P30" i="14"/>
  <c r="P29" i="14"/>
  <c r="N25" i="14"/>
  <c r="M25" i="14"/>
  <c r="M27" i="14" s="1"/>
  <c r="L25" i="14"/>
  <c r="K25" i="14"/>
  <c r="J25" i="14"/>
  <c r="I25" i="14"/>
  <c r="H25" i="14"/>
  <c r="G25" i="14"/>
  <c r="F25" i="14"/>
  <c r="D25" i="14"/>
  <c r="C25" i="14"/>
  <c r="P24" i="14"/>
  <c r="E23" i="14"/>
  <c r="E25" i="14" s="1"/>
  <c r="P22" i="14"/>
  <c r="N19" i="14"/>
  <c r="N27" i="14" s="1"/>
  <c r="M19" i="14"/>
  <c r="L19" i="14"/>
  <c r="L27" i="14" s="1"/>
  <c r="K19" i="14"/>
  <c r="J19" i="14"/>
  <c r="I19" i="14"/>
  <c r="H19" i="14"/>
  <c r="G19" i="14"/>
  <c r="F19" i="14"/>
  <c r="D19" i="14"/>
  <c r="C19" i="14"/>
  <c r="P18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7" i="14" l="1"/>
  <c r="C27" i="14"/>
  <c r="K27" i="14"/>
  <c r="D27" i="14"/>
  <c r="G27" i="14"/>
  <c r="P8" i="14"/>
  <c r="P23" i="14"/>
  <c r="J27" i="14"/>
  <c r="I27" i="14"/>
  <c r="E27" i="14"/>
  <c r="P25" i="14"/>
  <c r="F27" i="14"/>
  <c r="P19" i="14"/>
  <c r="P27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<sst xmlns="http://schemas.openxmlformats.org/spreadsheetml/2006/main" count="44" uniqueCount="43">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</sst>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H33" sqref="H3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58</v>
      </c>
    </row>
    <row r="7" spans="2:16" x14ac:dyDescent="0.3">
      <c r="B7" s="9" t="s">
        <v>21</v>
      </c>
      <c r="C7" s="37"/>
      <c r="D7" s="37"/>
      <c r="E7" s="37">
        <v>1</v>
      </c>
      <c r="F7" s="37">
        <v>21</v>
      </c>
      <c r="G7" s="37">
        <v>16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58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2</v>
      </c>
      <c r="G8" s="63">
        <f t="shared" si="0"/>
        <v>-3</v>
      </c>
      <c r="H8" s="63">
        <f t="shared" si="0"/>
        <v>1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</v>
      </c>
      <c r="F11" s="11">
        <v>21</v>
      </c>
      <c r="G11" s="11">
        <v>16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58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</f>
        <v>460</v>
      </c>
      <c r="F17" s="10">
        <f>F11*Params!$C$5*(1-Params!$C$3)-Params!C4</f>
        <v>9585</v>
      </c>
      <c r="G17" s="10">
        <f>G11*Params!$C$5*(1-Params!$C$3)-Params!D4</f>
        <v>7360</v>
      </c>
      <c r="H17" s="10">
        <f>H11*Params!$C$5*(1-Params!$C$3)-Params!E4</f>
        <v>9200</v>
      </c>
      <c r="I17" s="10"/>
      <c r="J17" s="10"/>
      <c r="K17" s="10"/>
      <c r="L17" s="10"/>
      <c r="M17" s="10"/>
      <c r="N17" s="10"/>
      <c r="O17" s="4"/>
      <c r="P17" s="41">
        <f>SUM(C17:N17)</f>
        <v>26605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460</v>
      </c>
      <c r="F19" s="28">
        <f t="shared" si="1"/>
        <v>9585</v>
      </c>
      <c r="G19" s="28">
        <f t="shared" si="1"/>
        <v>7360</v>
      </c>
      <c r="H19" s="28">
        <f t="shared" si="1"/>
        <v>9200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26605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241.26</v>
      </c>
      <c r="F22" s="10">
        <v>5124.92</v>
      </c>
      <c r="G22" s="10">
        <v>5124.92</v>
      </c>
      <c r="H22" s="10">
        <v>5124.92</v>
      </c>
      <c r="I22" s="10"/>
      <c r="J22" s="10"/>
      <c r="K22" s="10"/>
      <c r="L22" s="10"/>
      <c r="M22" s="10"/>
      <c r="N22" s="10"/>
      <c r="O22" s="4"/>
      <c r="P22" s="43">
        <f>SUM(C22:N22)</f>
        <v>15616.02</v>
      </c>
    </row>
    <row r="23" spans="2:16" x14ac:dyDescent="0.3">
      <c r="B23" s="9" t="s">
        <v>8</v>
      </c>
      <c r="C23" s="10"/>
      <c r="D23" s="10"/>
      <c r="E23" s="10">
        <f>47+83.11</f>
        <v>130.11000000000001</v>
      </c>
      <c r="F23" s="10">
        <f>1082.79+2172.1</f>
        <v>3254.89</v>
      </c>
      <c r="G23" s="10">
        <f>1082.79+2157.69</f>
        <v>3240.48</v>
      </c>
      <c r="H23" s="10">
        <f>1082.79+2165.58</f>
        <v>3248.37</v>
      </c>
      <c r="I23" s="10"/>
      <c r="J23" s="10"/>
      <c r="K23" s="10"/>
      <c r="L23" s="10"/>
      <c r="M23" s="10"/>
      <c r="N23" s="10"/>
      <c r="O23" s="4"/>
      <c r="P23" s="43">
        <f>SUM(C23:N23)</f>
        <v>9873.8499999999985</v>
      </c>
    </row>
    <row r="24" spans="2:16" x14ac:dyDescent="0.3">
      <c r="B24" s="55" t="s">
        <v>40</v>
      </c>
      <c r="C24" s="10"/>
      <c r="D24" s="10"/>
      <c r="E24" s="10">
        <v>125.84</v>
      </c>
      <c r="F24" s="10">
        <v>642.64</v>
      </c>
      <c r="G24" s="10">
        <v>513.44000000000005</v>
      </c>
      <c r="H24" s="10">
        <v>616.79999999999995</v>
      </c>
      <c r="I24" s="10"/>
      <c r="J24" s="10"/>
      <c r="K24" s="10"/>
      <c r="L24" s="10"/>
      <c r="M24" s="10"/>
      <c r="N24" s="10"/>
      <c r="O24" s="4"/>
      <c r="P24" s="43">
        <f>SUM(C24:N24)</f>
        <v>1898.72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497.21000000000004</v>
      </c>
      <c r="F25" s="44">
        <f t="shared" si="2"/>
        <v>9022.4499999999989</v>
      </c>
      <c r="G25" s="44">
        <f t="shared" si="2"/>
        <v>8878.84</v>
      </c>
      <c r="H25" s="44">
        <f t="shared" si="2"/>
        <v>8990.09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27388.59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-37.210000000000036</v>
      </c>
      <c r="F27" s="47">
        <f t="shared" si="3"/>
        <v>562.55000000000109</v>
      </c>
      <c r="G27" s="47">
        <f t="shared" si="3"/>
        <v>-1518.8400000000001</v>
      </c>
      <c r="H27" s="47">
        <f t="shared" si="3"/>
        <v>209.90999999999985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-783.58999999999924</v>
      </c>
    </row>
    <row r="29" spans="2:16" x14ac:dyDescent="0.3">
      <c r="B29" s="62" t="s">
        <v>37</v>
      </c>
      <c r="C29" s="54"/>
      <c r="D29" s="54"/>
      <c r="E29" s="54">
        <v>76</v>
      </c>
      <c r="F29" s="54">
        <v>1596</v>
      </c>
      <c r="G29" s="54">
        <v>1216</v>
      </c>
      <c r="H29" s="54">
        <v>1520</v>
      </c>
      <c r="I29" s="54"/>
      <c r="J29" s="54"/>
      <c r="K29" s="54"/>
      <c r="L29" s="54"/>
      <c r="M29" s="54"/>
      <c r="N29" s="54"/>
      <c r="P29" s="61">
        <f>SUM(C29:N29)</f>
        <v>4408</v>
      </c>
    </row>
    <row r="30" spans="2:16" x14ac:dyDescent="0.3">
      <c r="B30" s="62" t="s">
        <v>38</v>
      </c>
      <c r="C30" s="54"/>
      <c r="D30" s="54"/>
      <c r="E30" s="54">
        <v>125.84</v>
      </c>
      <c r="F30" s="54">
        <v>642.64</v>
      </c>
      <c r="G30" s="54">
        <v>513.44000000000005</v>
      </c>
      <c r="H30" s="54">
        <v>616.79999999999995</v>
      </c>
      <c r="I30" s="54"/>
      <c r="J30" s="54"/>
      <c r="K30" s="54"/>
      <c r="L30" s="54"/>
      <c r="M30" s="54"/>
      <c r="N30" s="54"/>
      <c r="P30" s="61">
        <f>SUM(C30:N30)</f>
        <v>1898.72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-783.58999999999924</v>
      </c>
    </row>
    <row r="4" spans="2:3" ht="16.95" customHeight="1" x14ac:dyDescent="0.3">
      <c r="B4" s="38" t="s">
        <v>39</v>
      </c>
      <c r="C4" s="40">
        <f>'2025'!P12</f>
        <v>3</v>
      </c>
    </row>
    <row r="5" spans="2:3" x14ac:dyDescent="0.3">
      <c r="B5" t="s">
        <v>42</v>
      </c>
      <c r="C5">
        <f>(2.08*3)-C4</f>
        <v>3.24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2025-07-08T13:38:32Z</dcterms:modified>
</cp:coreProperties>
</file>