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BA8D44FF-D024-4B19-A1EA-D0018BF3B896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17" i="16" l="1"/>
  <c r="G23" i="16"/>
  <c r="F23" i="16" l="1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E26" i="16"/>
  <c r="P25" i="16"/>
  <c r="P24" i="16"/>
  <c r="E23" i="16"/>
  <c r="D23" i="16"/>
  <c r="D26" i="16" s="1"/>
  <c r="C23" i="16"/>
  <c r="C26" i="16" s="1"/>
  <c r="P22" i="16"/>
  <c r="N19" i="16"/>
  <c r="M19" i="16"/>
  <c r="L19" i="16"/>
  <c r="L28" i="16" s="1"/>
  <c r="K19" i="16"/>
  <c r="K28" i="16" s="1"/>
  <c r="J19" i="16"/>
  <c r="I19" i="16"/>
  <c r="I28" i="16" s="1"/>
  <c r="H19" i="16"/>
  <c r="H28" i="16" s="1"/>
  <c r="G19" i="16"/>
  <c r="G28" i="16" s="1"/>
  <c r="F19" i="16"/>
  <c r="C19" i="16"/>
  <c r="P18" i="16"/>
  <c r="E17" i="16"/>
  <c r="E19" i="16" s="1"/>
  <c r="E28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K26" i="15"/>
  <c r="F26" i="15"/>
  <c r="C26" i="15"/>
  <c r="P25" i="15"/>
  <c r="P24" i="15"/>
  <c r="N23" i="15"/>
  <c r="N26" i="15" s="1"/>
  <c r="M23" i="15"/>
  <c r="M26" i="15" s="1"/>
  <c r="L23" i="15"/>
  <c r="L26" i="15" s="1"/>
  <c r="K23" i="15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D26" i="15" s="1"/>
  <c r="C23" i="15"/>
  <c r="P22" i="15"/>
  <c r="N19" i="15"/>
  <c r="F19" i="15"/>
  <c r="D19" i="15"/>
  <c r="D28" i="15" s="1"/>
  <c r="C19" i="15"/>
  <c r="P18" i="15"/>
  <c r="N17" i="15"/>
  <c r="M17" i="15"/>
  <c r="M19" i="15" s="1"/>
  <c r="L17" i="15"/>
  <c r="L19" i="15" s="1"/>
  <c r="K17" i="15"/>
  <c r="K19" i="15" s="1"/>
  <c r="K28" i="15" s="1"/>
  <c r="J17" i="15"/>
  <c r="J19" i="15" s="1"/>
  <c r="I17" i="15"/>
  <c r="I19" i="15" s="1"/>
  <c r="H17" i="15"/>
  <c r="H19" i="15" s="1"/>
  <c r="G17" i="15"/>
  <c r="G19" i="15" s="1"/>
  <c r="G28" i="15" s="1"/>
  <c r="F17" i="15"/>
  <c r="E17" i="15"/>
  <c r="E19" i="15" s="1"/>
  <c r="E28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M26" i="14"/>
  <c r="J26" i="14"/>
  <c r="H26" i="14"/>
  <c r="E26" i="14"/>
  <c r="C26" i="14"/>
  <c r="P25" i="14"/>
  <c r="P24" i="14"/>
  <c r="N23" i="14"/>
  <c r="N26" i="14" s="1"/>
  <c r="M23" i="14"/>
  <c r="L23" i="14"/>
  <c r="L26" i="14" s="1"/>
  <c r="K23" i="14"/>
  <c r="K26" i="14" s="1"/>
  <c r="J23" i="14"/>
  <c r="I23" i="14"/>
  <c r="I26" i="14" s="1"/>
  <c r="H23" i="14"/>
  <c r="G23" i="14"/>
  <c r="G26" i="14" s="1"/>
  <c r="F23" i="14"/>
  <c r="F26" i="14" s="1"/>
  <c r="E23" i="14"/>
  <c r="D23" i="14"/>
  <c r="D26" i="14" s="1"/>
  <c r="P22" i="14"/>
  <c r="H19" i="14"/>
  <c r="F19" i="14"/>
  <c r="F28" i="14" s="1"/>
  <c r="E19" i="14"/>
  <c r="E28" i="14" s="1"/>
  <c r="C19" i="14"/>
  <c r="P18" i="14"/>
  <c r="N17" i="14"/>
  <c r="N19" i="14" s="1"/>
  <c r="M17" i="14"/>
  <c r="M19" i="14" s="1"/>
  <c r="M28" i="14" s="1"/>
  <c r="L17" i="14"/>
  <c r="L19" i="14" s="1"/>
  <c r="L28" i="14" s="1"/>
  <c r="K17" i="14"/>
  <c r="K19" i="14" s="1"/>
  <c r="K28" i="14" s="1"/>
  <c r="J17" i="14"/>
  <c r="J19" i="14" s="1"/>
  <c r="J28" i="14" s="1"/>
  <c r="I17" i="14"/>
  <c r="I19" i="14" s="1"/>
  <c r="H17" i="14"/>
  <c r="G17" i="14"/>
  <c r="G19" i="14" s="1"/>
  <c r="G28" i="14" s="1"/>
  <c r="F17" i="14"/>
  <c r="E17" i="14"/>
  <c r="D17" i="14"/>
  <c r="D19" i="14" s="1"/>
  <c r="D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8" i="16" l="1"/>
  <c r="H28" i="15"/>
  <c r="I28" i="14"/>
  <c r="J28" i="16"/>
  <c r="P19" i="15"/>
  <c r="I28" i="15"/>
  <c r="P8" i="14"/>
  <c r="P17" i="14"/>
  <c r="J28" i="15"/>
  <c r="M28" i="16"/>
  <c r="P8" i="15"/>
  <c r="P17" i="15"/>
  <c r="F28" i="15"/>
  <c r="P26" i="15"/>
  <c r="N28" i="16"/>
  <c r="N28" i="15"/>
  <c r="H28" i="14"/>
  <c r="P8" i="16"/>
  <c r="P34" i="16"/>
  <c r="P26" i="16"/>
  <c r="P19" i="16"/>
  <c r="F28" i="16"/>
  <c r="C4" i="13"/>
  <c r="C5" i="13" s="1"/>
  <c r="P19" i="14"/>
  <c r="P26" i="14"/>
  <c r="L28" i="15"/>
  <c r="N28" i="14"/>
  <c r="M28" i="15"/>
  <c r="P23" i="14"/>
  <c r="C28" i="14"/>
  <c r="P28" i="14" s="1"/>
  <c r="P17" i="16"/>
  <c r="P23" i="15"/>
  <c r="C28" i="15"/>
  <c r="P23" i="16"/>
  <c r="C28" i="16"/>
  <c r="P28" i="16" l="1"/>
  <c r="P28" i="15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<sst xmlns="http://schemas.openxmlformats.org/spreadsheetml/2006/main" count="124" uniqueCount="47">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</sst>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O17" sqref="O17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G18" sqref="G1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22</v>
      </c>
      <c r="D7" s="37">
        <v>20</v>
      </c>
      <c r="E7" s="37">
        <v>19</v>
      </c>
      <c r="F7" s="37">
        <v>7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86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-12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19</v>
      </c>
      <c r="F11" s="11">
        <v>7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86</v>
      </c>
    </row>
    <row r="12" spans="2:16" x14ac:dyDescent="0.3">
      <c r="B12" s="9" t="s">
        <v>16</v>
      </c>
      <c r="C12" s="12"/>
      <c r="D12" s="12"/>
      <c r="E12" s="12">
        <v>2</v>
      </c>
      <c r="F12" s="12">
        <v>14</v>
      </c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>
        <f>F11*Params!$C$6*(1-Params!$C$3)-Params!$C$4</f>
        <v>3402.6000000000004</v>
      </c>
      <c r="G17" s="10">
        <f>G11*Params!$C$6*(1-Params!$C$3)-Params!$C$4</f>
        <v>8867.4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42349.8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3402.6000000000004</v>
      </c>
      <c r="G19" s="28">
        <f t="shared" si="1"/>
        <v>8867.4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42349.8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>
        <v>5418.74</v>
      </c>
      <c r="E22" s="10">
        <v>5418.74</v>
      </c>
      <c r="F22" s="10">
        <v>5418.74</v>
      </c>
      <c r="G22" s="10">
        <v>5418.74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27093.699999999997</v>
      </c>
    </row>
    <row r="23" spans="2:16" x14ac:dyDescent="0.3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>
        <f>1314.1+2396.05</f>
        <v>3710.15</v>
      </c>
      <c r="G23" s="10">
        <f>1314.1+2396.06</f>
        <v>3710.16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18550.760000000002</v>
      </c>
    </row>
    <row r="24" spans="2:16" x14ac:dyDescent="0.3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>
        <v>169.97</v>
      </c>
      <c r="G24" s="10">
        <v>279.93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1359.6559999999999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9298.8599999999988</v>
      </c>
      <c r="G26" s="44">
        <f t="shared" si="2"/>
        <v>9408.83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47004.116000000002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-5896.2599999999984</v>
      </c>
      <c r="G28" s="47">
        <f t="shared" si="3"/>
        <v>-541.43000000000029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-4654.3159999999953</v>
      </c>
    </row>
    <row r="30" spans="2:16" x14ac:dyDescent="0.3">
      <c r="B30" s="62" t="s">
        <v>37</v>
      </c>
      <c r="C30" s="54">
        <v>616</v>
      </c>
      <c r="D30" s="54">
        <v>560</v>
      </c>
      <c r="E30" s="54">
        <v>532</v>
      </c>
      <c r="F30" s="54">
        <v>196</v>
      </c>
      <c r="G30" s="54">
        <v>504</v>
      </c>
      <c r="H30" s="54"/>
      <c r="I30" s="54"/>
      <c r="J30" s="54"/>
      <c r="K30" s="54"/>
      <c r="L30" s="54"/>
      <c r="M30" s="54"/>
      <c r="N30" s="54"/>
      <c r="P30" s="61">
        <f>SUM(C30:N30)</f>
        <v>2408</v>
      </c>
    </row>
    <row r="31" spans="2:16" x14ac:dyDescent="0.3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>
        <v>169.97</v>
      </c>
      <c r="G31" s="54">
        <v>279.93</v>
      </c>
      <c r="H31" s="54"/>
      <c r="I31" s="54"/>
      <c r="J31" s="54"/>
      <c r="K31" s="54"/>
      <c r="L31" s="54"/>
      <c r="M31" s="54"/>
      <c r="N31" s="54"/>
      <c r="P31" s="61">
        <f>SUM(C31:N31)</f>
        <v>1359.6559999999999</v>
      </c>
    </row>
    <row r="33" spans="14:16" x14ac:dyDescent="0.3">
      <c r="N33" s="54" t="s">
        <v>44</v>
      </c>
      <c r="P33" s="61">
        <f>(P30*0.357) + 1395</f>
        <v>2254.6559999999999</v>
      </c>
    </row>
    <row r="34" spans="14:16" x14ac:dyDescent="0.3">
      <c r="N34" s="54" t="s">
        <v>45</v>
      </c>
      <c r="P34" s="61">
        <f>P33-P31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-2552.7779999999721</v>
      </c>
    </row>
    <row r="4" spans="2:3" ht="16.95" customHeight="1" x14ac:dyDescent="0.3">
      <c r="B4" s="38" t="s">
        <v>39</v>
      </c>
      <c r="C4" s="40">
        <f>'2023'!P12+'2024'!P12+'2025'!P12</f>
        <v>53</v>
      </c>
    </row>
    <row r="5" spans="2:3" x14ac:dyDescent="0.3">
      <c r="B5" t="s">
        <v>46</v>
      </c>
      <c r="C5">
        <f>(27*2.08)-C4</f>
        <v>3.1600000000000037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2025-06-05T14:51:31Z</dcterms:modified>
</cp:coreProperties>
</file>