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9FE2C394-3CC0-4309-81B9-1EE2F90D772E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5" l="1"/>
  <c r="G17" i="15"/>
  <c r="F17" i="15" l="1"/>
  <c r="F23" i="15"/>
  <c r="P30" i="15" l="1"/>
  <c r="P29" i="15"/>
  <c r="N25" i="15"/>
  <c r="M25" i="15"/>
  <c r="L25" i="15"/>
  <c r="K25" i="15"/>
  <c r="J25" i="15"/>
  <c r="I25" i="15"/>
  <c r="H25" i="15"/>
  <c r="G25" i="15"/>
  <c r="F25" i="15"/>
  <c r="C25" i="15"/>
  <c r="P24" i="15"/>
  <c r="E23" i="15"/>
  <c r="E25" i="15" s="1"/>
  <c r="D23" i="15"/>
  <c r="D25" i="15" s="1"/>
  <c r="C23" i="15"/>
  <c r="P22" i="15"/>
  <c r="N19" i="15"/>
  <c r="N27" i="15" s="1"/>
  <c r="M19" i="15"/>
  <c r="L19" i="15"/>
  <c r="K19" i="15"/>
  <c r="J19" i="15"/>
  <c r="J27" i="15" s="1"/>
  <c r="I19" i="15"/>
  <c r="I27" i="15" s="1"/>
  <c r="H19" i="15"/>
  <c r="H27" i="15" s="1"/>
  <c r="G19" i="15"/>
  <c r="F19" i="15"/>
  <c r="P18" i="15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N25" i="14"/>
  <c r="E25" i="14"/>
  <c r="D25" i="14"/>
  <c r="C25" i="14"/>
  <c r="P24" i="14"/>
  <c r="N23" i="14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P22" i="14"/>
  <c r="L19" i="14"/>
  <c r="L27" i="14" s="1"/>
  <c r="E19" i="14"/>
  <c r="D19" i="14"/>
  <c r="C19" i="14"/>
  <c r="P18" i="14"/>
  <c r="N17" i="14"/>
  <c r="N19" i="14" s="1"/>
  <c r="M17" i="14"/>
  <c r="M19" i="14" s="1"/>
  <c r="M27" i="14" s="1"/>
  <c r="L17" i="14"/>
  <c r="K17" i="14"/>
  <c r="K19" i="14" s="1"/>
  <c r="J17" i="14"/>
  <c r="J19" i="14" s="1"/>
  <c r="I17" i="14"/>
  <c r="I19" i="14" s="1"/>
  <c r="H17" i="14"/>
  <c r="H19" i="14" s="1"/>
  <c r="G17" i="14"/>
  <c r="G19" i="14" s="1"/>
  <c r="G27" i="14" s="1"/>
  <c r="F17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7" i="15" l="1"/>
  <c r="E27" i="14"/>
  <c r="E27" i="15"/>
  <c r="C27" i="14"/>
  <c r="P27" i="14" s="1"/>
  <c r="I27" i="14"/>
  <c r="D27" i="15"/>
  <c r="J27" i="14"/>
  <c r="D27" i="14"/>
  <c r="H27" i="14"/>
  <c r="P33" i="14"/>
  <c r="K27" i="14"/>
  <c r="L27" i="15"/>
  <c r="M27" i="15"/>
  <c r="P23" i="15"/>
  <c r="K27" i="15"/>
  <c r="P8" i="14"/>
  <c r="P17" i="14"/>
  <c r="N27" i="14"/>
  <c r="P23" i="14"/>
  <c r="F27" i="15"/>
  <c r="P8" i="15"/>
  <c r="P25" i="14"/>
  <c r="P25" i="15"/>
  <c r="C27" i="15"/>
  <c r="P19" i="15"/>
  <c r="F19" i="14"/>
  <c r="F27" i="14" s="1"/>
  <c r="P19" i="14"/>
  <c r="P17" i="15"/>
  <c r="P27" i="15" l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<sst xmlns="http://schemas.openxmlformats.org/spreadsheetml/2006/main" count="82" uniqueCount="45">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</sst>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D33" sqref="D3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">
      <c r="N32" s="54" t="s">
        <v>42</v>
      </c>
      <c r="P32" s="61">
        <f>(P29*0.357) + 1395</f>
        <v>4051.08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opLeftCell="B1" workbookViewId="0">
      <selection activeCell="G25" sqref="G25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22</v>
      </c>
      <c r="D7" s="37">
        <v>20</v>
      </c>
      <c r="E7" s="37">
        <v>9</v>
      </c>
      <c r="F7" s="37">
        <v>17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7">
        <f>SUM(C7:N7)</f>
        <v>86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-10</v>
      </c>
      <c r="F8" s="63">
        <f t="shared" si="0"/>
        <v>-2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9</v>
      </c>
      <c r="F11" s="11">
        <v>17</v>
      </c>
      <c r="G11" s="11">
        <v>18</v>
      </c>
      <c r="H11" s="11"/>
      <c r="I11" s="11"/>
      <c r="J11" s="11"/>
      <c r="K11" s="11"/>
      <c r="L11" s="11"/>
      <c r="M11" s="11"/>
      <c r="N11" s="11"/>
      <c r="P11" s="58">
        <f>SUM(C11:N11)</f>
        <v>86</v>
      </c>
    </row>
    <row r="12" spans="2:16" x14ac:dyDescent="0.3">
      <c r="B12" s="9" t="s">
        <v>16</v>
      </c>
      <c r="C12" s="12"/>
      <c r="D12" s="12"/>
      <c r="E12" s="12">
        <v>12</v>
      </c>
      <c r="F12" s="12">
        <v>4</v>
      </c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>
        <f>E11*Params!$C$5*(1-Params!$C$3)-Params!$C$4</f>
        <v>2409</v>
      </c>
      <c r="F17" s="10">
        <f>F11*Params!$C$5*(1-Params!$C$3)-Params!$C$4</f>
        <v>4617</v>
      </c>
      <c r="G17" s="10">
        <f>G11*Params!$C$5*(1-Params!$C$3)-Params!$C$4</f>
        <v>4893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23361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2409</v>
      </c>
      <c r="F19" s="28">
        <f t="shared" si="1"/>
        <v>4617</v>
      </c>
      <c r="G19" s="28">
        <f t="shared" si="1"/>
        <v>4893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23361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2910.77</v>
      </c>
      <c r="D22" s="10">
        <v>2910.77</v>
      </c>
      <c r="E22" s="10">
        <v>2910.77</v>
      </c>
      <c r="F22" s="10">
        <v>2910.77</v>
      </c>
      <c r="G22" s="10">
        <v>2910.77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14553.85</v>
      </c>
    </row>
    <row r="23" spans="2:16" x14ac:dyDescent="0.3">
      <c r="B23" s="9" t="s">
        <v>8</v>
      </c>
      <c r="C23" s="10">
        <f>691.14+1001.35</f>
        <v>1692.49</v>
      </c>
      <c r="D23" s="10">
        <f>691.14+1001.35</f>
        <v>1692.49</v>
      </c>
      <c r="E23" s="10">
        <f>691.14+1001.34</f>
        <v>1692.48</v>
      </c>
      <c r="F23" s="10">
        <f>691.14+1014.64</f>
        <v>1705.78</v>
      </c>
      <c r="G23" s="10">
        <f>691.14+1005.77</f>
        <v>1696.9099999999999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8480.15</v>
      </c>
    </row>
    <row r="24" spans="2:16" x14ac:dyDescent="0.3">
      <c r="B24" s="55" t="s">
        <v>40</v>
      </c>
      <c r="C24" s="10">
        <v>335.62</v>
      </c>
      <c r="D24" s="10">
        <v>314.2</v>
      </c>
      <c r="E24" s="10">
        <v>196.39</v>
      </c>
      <c r="F24" s="10">
        <v>282.07</v>
      </c>
      <c r="G24" s="10">
        <v>292.77999999999997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1421.06</v>
      </c>
    </row>
    <row r="25" spans="2:16" x14ac:dyDescent="0.3">
      <c r="B25" s="8" t="s">
        <v>3</v>
      </c>
      <c r="C25" s="44">
        <f t="shared" ref="C25:N25" si="2">SUM(C22:C24)</f>
        <v>4938.88</v>
      </c>
      <c r="D25" s="44">
        <f t="shared" si="2"/>
        <v>4917.46</v>
      </c>
      <c r="E25" s="44">
        <f t="shared" si="2"/>
        <v>4799.6400000000003</v>
      </c>
      <c r="F25" s="44">
        <f t="shared" si="2"/>
        <v>4898.62</v>
      </c>
      <c r="G25" s="44">
        <f t="shared" si="2"/>
        <v>4900.46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24455.059999999998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1058.1199999999999</v>
      </c>
      <c r="D27" s="47">
        <f t="shared" si="3"/>
        <v>527.54</v>
      </c>
      <c r="E27" s="47">
        <f t="shared" si="3"/>
        <v>-2390.6400000000003</v>
      </c>
      <c r="F27" s="47">
        <f t="shared" si="3"/>
        <v>-281.61999999999989</v>
      </c>
      <c r="G27" s="47">
        <f t="shared" si="3"/>
        <v>-7.4600000000000364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-1094.0600000000004</v>
      </c>
    </row>
    <row r="29" spans="2:16" x14ac:dyDescent="0.3">
      <c r="B29" s="62" t="s">
        <v>37</v>
      </c>
      <c r="C29" s="54">
        <v>660</v>
      </c>
      <c r="D29" s="54">
        <v>600</v>
      </c>
      <c r="E29" s="54">
        <v>270</v>
      </c>
      <c r="F29" s="54">
        <v>510</v>
      </c>
      <c r="G29" s="54">
        <v>540</v>
      </c>
      <c r="H29" s="54"/>
      <c r="I29" s="54"/>
      <c r="J29" s="54"/>
      <c r="K29" s="54"/>
      <c r="L29" s="54"/>
      <c r="M29" s="54"/>
      <c r="N29" s="54"/>
      <c r="P29" s="61">
        <f>SUM(C29:N29)</f>
        <v>2580</v>
      </c>
    </row>
    <row r="30" spans="2:16" x14ac:dyDescent="0.3">
      <c r="B30" s="62" t="s">
        <v>38</v>
      </c>
      <c r="C30" s="54">
        <v>335.62</v>
      </c>
      <c r="D30" s="54">
        <v>314.2</v>
      </c>
      <c r="E30" s="54">
        <v>196.39</v>
      </c>
      <c r="F30" s="54">
        <v>282.07</v>
      </c>
      <c r="G30" s="54">
        <v>292.77999999999997</v>
      </c>
      <c r="H30" s="54"/>
      <c r="I30" s="54"/>
      <c r="J30" s="54"/>
      <c r="K30" s="54"/>
      <c r="L30" s="54"/>
      <c r="M30" s="54"/>
      <c r="N30" s="54"/>
      <c r="P30" s="61">
        <f>SUM(C30:N30)</f>
        <v>1421.06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'2024'!P27+'2025'!P27</f>
        <v>3569.0799999999972</v>
      </c>
    </row>
    <row r="4" spans="2:3" ht="16.95" customHeight="1" x14ac:dyDescent="0.3">
      <c r="B4" s="38" t="s">
        <v>39</v>
      </c>
      <c r="C4" s="40">
        <f>'2024'!P12+'2025'!P12</f>
        <v>24.240000000000002</v>
      </c>
    </row>
    <row r="5" spans="2:3" x14ac:dyDescent="0.3">
      <c r="B5" s="38" t="s">
        <v>44</v>
      </c>
      <c r="C5" s="40">
        <f>(14*2.08)-C4</f>
        <v>4.879999999999999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2025-06-05T10:41:29Z</dcterms:modified>
</cp:coreProperties>
</file>