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controle\"/>
    </mc:Choice>
  </mc:AlternateContent>
  <bookViews>
    <workbookView xWindow="0" yWindow="0" windowWidth="17960" windowHeight="3360" activeTab="2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3" i="15" l="1"/>
  <c r="F17" i="15"/>
  <c r="N26" i="15" l="1"/>
  <c r="L26" i="15"/>
  <c r="K26" i="15"/>
  <c r="I26" i="15"/>
  <c r="C26" i="15"/>
  <c r="N24" i="15"/>
  <c r="M24" i="15"/>
  <c r="L24" i="15"/>
  <c r="K24" i="15"/>
  <c r="J24" i="15"/>
  <c r="I24" i="15"/>
  <c r="H24" i="15"/>
  <c r="G24" i="15"/>
  <c r="F24" i="15"/>
  <c r="F26" i="15" s="1"/>
  <c r="C24" i="15"/>
  <c r="E23" i="15"/>
  <c r="E24" i="15" s="1"/>
  <c r="D23" i="15"/>
  <c r="D24" i="15" s="1"/>
  <c r="C23" i="15"/>
  <c r="P23" i="15" s="1"/>
  <c r="P22" i="15"/>
  <c r="N19" i="15"/>
  <c r="M19" i="15"/>
  <c r="M26" i="15" s="1"/>
  <c r="L19" i="15"/>
  <c r="K19" i="15"/>
  <c r="J19" i="15"/>
  <c r="J26" i="15" s="1"/>
  <c r="I19" i="15"/>
  <c r="H19" i="15"/>
  <c r="H26" i="15" s="1"/>
  <c r="G19" i="15"/>
  <c r="G26" i="15" s="1"/>
  <c r="F19" i="15"/>
  <c r="C19" i="15"/>
  <c r="P18" i="15"/>
  <c r="E17" i="15"/>
  <c r="E19" i="15" s="1"/>
  <c r="D17" i="15"/>
  <c r="D19" i="15" s="1"/>
  <c r="D26" i="15" s="1"/>
  <c r="C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E26" i="15"/>
  <c r="P19" i="15"/>
  <c r="P26" i="15"/>
  <c r="C3" i="13" s="1"/>
  <c r="P24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<sst xmlns="http://schemas.openxmlformats.org/spreadsheetml/2006/main" count="41" uniqueCount="40">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</sst>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11" workbookViewId="0">
      <selection activeCell="F24" sqref="F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5">
      <c r="B7" s="8" t="s">
        <v>20</v>
      </c>
      <c r="C7" s="33">
        <v>22</v>
      </c>
      <c r="D7" s="33">
        <v>20</v>
      </c>
      <c r="E7" s="33">
        <v>20</v>
      </c>
      <c r="F7" s="33">
        <v>21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83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1</v>
      </c>
      <c r="F8" s="32">
        <f t="shared" si="0"/>
        <v>2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7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20.5</v>
      </c>
      <c r="F11" s="10">
        <v>21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83.5</v>
      </c>
    </row>
    <row r="12" spans="2:16" x14ac:dyDescent="0.35">
      <c r="B12" s="8" t="s">
        <v>15</v>
      </c>
      <c r="C12" s="11"/>
      <c r="D12" s="11"/>
      <c r="E12" s="11">
        <v>0.5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10449.800000000001</v>
      </c>
      <c r="D17" s="9">
        <f>D11*Params!$C$5*(1-Params!$C$3)-Params!$C$4</f>
        <v>9493</v>
      </c>
      <c r="E17" s="9">
        <f>E11*Params!$C$5*(1-Params!$C$3)-Params!$C$4</f>
        <v>9732.2000000000007</v>
      </c>
      <c r="F17" s="9">
        <f>F11*Params!$C$5*(1-Params!$C$3)-Params!$C$4</f>
        <v>9971.4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39646.400000000001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10449.800000000001</v>
      </c>
      <c r="D19" s="25">
        <f t="shared" si="1"/>
        <v>9493</v>
      </c>
      <c r="E19" s="25">
        <f t="shared" si="1"/>
        <v>9732.2000000000007</v>
      </c>
      <c r="F19" s="25">
        <f t="shared" si="1"/>
        <v>9971.4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39646.400000000001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6028.41</v>
      </c>
      <c r="D22" s="9">
        <v>6027.26</v>
      </c>
      <c r="E22" s="9">
        <v>6027.26</v>
      </c>
      <c r="F22" s="9">
        <v>6027.26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24110.190000000002</v>
      </c>
    </row>
    <row r="23" spans="2:16" x14ac:dyDescent="0.35">
      <c r="B23" s="8" t="s">
        <v>8</v>
      </c>
      <c r="C23" s="9">
        <f>1155.35+2315.02</f>
        <v>3470.37</v>
      </c>
      <c r="D23" s="9">
        <f>1156.5+2315.6</f>
        <v>3472.1</v>
      </c>
      <c r="E23" s="9">
        <f>1156.5+2315.6</f>
        <v>3472.1</v>
      </c>
      <c r="F23" s="9">
        <f>1156.5+2316.92</f>
        <v>3473.42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13887.99</v>
      </c>
    </row>
    <row r="24" spans="2:16" x14ac:dyDescent="0.35">
      <c r="B24" s="7" t="s">
        <v>3</v>
      </c>
      <c r="C24" s="40">
        <f t="shared" ref="C24:N24" si="2">SUM(C22:C23)</f>
        <v>9498.7799999999988</v>
      </c>
      <c r="D24" s="40">
        <f t="shared" si="2"/>
        <v>9499.36</v>
      </c>
      <c r="E24" s="40">
        <f t="shared" si="2"/>
        <v>9499.36</v>
      </c>
      <c r="F24" s="40">
        <f t="shared" si="2"/>
        <v>9500.68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37998.18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951.02000000000226</v>
      </c>
      <c r="D26" s="44">
        <f t="shared" si="3"/>
        <v>-6.3600000000005821</v>
      </c>
      <c r="E26" s="44">
        <f t="shared" si="3"/>
        <v>232.84000000000015</v>
      </c>
      <c r="F26" s="44">
        <f t="shared" si="3"/>
        <v>470.71999999999935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1648.2200000000012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2" t="s">
        <v>22</v>
      </c>
      <c r="C2" s="63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4" t="s">
        <v>23</v>
      </c>
      <c r="C2" s="64"/>
    </row>
    <row r="3" spans="2:3" ht="17" customHeight="1" x14ac:dyDescent="0.35">
      <c r="B3" s="34" t="s">
        <v>24</v>
      </c>
      <c r="C3" s="35">
        <f>'2025'!P26</f>
        <v>1648.2200000000012</v>
      </c>
    </row>
    <row r="4" spans="2:3" ht="17" customHeight="1" x14ac:dyDescent="0.35">
      <c r="B4" s="34" t="s">
        <v>26</v>
      </c>
      <c r="C4" s="36">
        <f>SUM('2025'!P12)</f>
        <v>0.5</v>
      </c>
    </row>
    <row r="5" spans="2:3" x14ac:dyDescent="0.35">
      <c r="B5" t="s">
        <v>39</v>
      </c>
      <c r="C5">
        <f>(2.08*4)-C4</f>
        <v>7.82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2025-05-06T00:06:20Z</dcterms:modified>
</cp:coreProperties>
</file>