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4\Normal\"/>
    </mc:Choice>
  </mc:AlternateContent>
  <bookViews>
    <workbookView xWindow="0" yWindow="0" windowWidth="28770" windowHeight="3960"/>
  </bookViews>
  <sheets>
    <sheet name="2025" sheetId="14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'2025'!$B$15</definedName>
    <definedName name="CRA_ASTREINTE">#REF!</definedName>
    <definedName name="CRA_CP" localSheetId="0">'2025'!$B$13</definedName>
    <definedName name="CRA_CP">#REF!</definedName>
    <definedName name="CRA_PRODUCTION" localSheetId="0">'2025'!$B$11</definedName>
    <definedName name="CRA_PRODUCTION">#REF!</definedName>
    <definedName name="CRA_SANS_SOLDE" localSheetId="0">'2025'!$B$14</definedName>
    <definedName name="CRA_SANS_SOLDE">#REF!</definedName>
    <definedName name="DECEMBRE" localSheetId="0">'2025'!$N$3</definedName>
    <definedName name="DECEMBRE">#REF!</definedName>
    <definedName name="ENTREES" localSheetId="0">'2025'!$B$17</definedName>
    <definedName name="ENTREES">#REF!</definedName>
    <definedName name="ENTREES_ASTREINTE" localSheetId="0">'2025'!$B$20</definedName>
    <definedName name="ENTREES_ASTREINTE">#REF!</definedName>
    <definedName name="ENTREES_FACTURE" localSheetId="0">'2025'!$B$18</definedName>
    <definedName name="ENTREES_FACTURE">#REF!</definedName>
    <definedName name="FEVRIER" localSheetId="0">'2025'!$D$3</definedName>
    <definedName name="FEVRIER">#REF!</definedName>
    <definedName name="FRAIS_KM" localSheetId="0">'2025'!#REF!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MBRE_KM" localSheetId="0">'2025'!#REF!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'2025'!$B$29</definedName>
    <definedName name="SORTIES" localSheetId="0">'2025'!$B$23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'2025'!$B$25</definedName>
    <definedName name="SORTIES_CHARGES_SOCIALES_PATRONALES">#REF!</definedName>
    <definedName name="SORTIES_FRAIS_KM" localSheetId="0">'2025'!#REF!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'2025'!$B$24</definedName>
    <definedName name="SORTIES_SALAIRE_NET">#REF!</definedName>
    <definedName name="TOTAL" localSheetId="0">'2025'!$P$3</definedName>
    <definedName name="TOTAL">#REF!</definedName>
    <definedName name="TOTAL_ENTREES" localSheetId="0">'2025'!$B$21</definedName>
    <definedName name="TOTAL_ENTREES">#REF!</definedName>
    <definedName name="TOTAL_SORTIES" localSheetId="0">'2025'!$B$27</definedName>
    <definedName name="TOTAL_SORTIE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F25" i="14" l="1"/>
  <c r="F19" i="14"/>
  <c r="F18" i="14"/>
  <c r="D27" i="14" l="1"/>
  <c r="E27" i="14"/>
  <c r="F27" i="14"/>
  <c r="G27" i="14"/>
  <c r="H27" i="14"/>
  <c r="I27" i="14"/>
  <c r="J27" i="14"/>
  <c r="K27" i="14"/>
  <c r="L27" i="14"/>
  <c r="M27" i="14"/>
  <c r="N27" i="14"/>
  <c r="C27" i="14"/>
  <c r="P12" i="14"/>
  <c r="E19" i="14" l="1"/>
  <c r="P19" i="14" s="1"/>
  <c r="E18" i="14"/>
  <c r="M29" i="14" l="1"/>
  <c r="E25" i="14"/>
  <c r="P24" i="14"/>
  <c r="N21" i="14"/>
  <c r="M21" i="14"/>
  <c r="L21" i="14"/>
  <c r="K21" i="14"/>
  <c r="J21" i="14"/>
  <c r="I21" i="14"/>
  <c r="H21" i="14"/>
  <c r="G21" i="14"/>
  <c r="F21" i="14"/>
  <c r="F29" i="14" s="1"/>
  <c r="D21" i="14"/>
  <c r="C21" i="14"/>
  <c r="C29" i="14" s="1"/>
  <c r="P20" i="14"/>
  <c r="E21" i="14"/>
  <c r="P15" i="14"/>
  <c r="P14" i="14"/>
  <c r="P13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G29" i="14" l="1"/>
  <c r="P27" i="14"/>
  <c r="K29" i="14"/>
  <c r="H29" i="14"/>
  <c r="I29" i="14"/>
  <c r="P25" i="14"/>
  <c r="J29" i="14"/>
  <c r="L29" i="14"/>
  <c r="D29" i="14"/>
  <c r="N29" i="14"/>
  <c r="P8" i="14"/>
  <c r="E29" i="14"/>
  <c r="P21" i="14"/>
  <c r="P18" i="14"/>
  <c r="P29" i="14" l="1"/>
  <c r="C3" i="13" s="1"/>
</calcChain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<sst xmlns="http://schemas.openxmlformats.org/spreadsheetml/2006/main" count="43" uniqueCount="42">
  <si>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</si>
  <si>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</si>
  <si>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</si>
  <si>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</si>
  <si>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</si>
  <si>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</si>
  <si>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</si>
  <si>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</si>
  <si>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</si>
  <si>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</si>
  <si>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</si>
  <si>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</si>
  <si>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</si>
  <si>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</si>
  <si>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</si>
  <si>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</si>
  <si>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</si>
  <si>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</si>
  <si>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</si>
  <si>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</si>
  <si>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</si>
  <si>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</si>
  <si>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</si>
  <si>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</si>
  <si>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</si>
  <si>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</si>
  <si>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</si>
  <si>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</si>
  <si>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</si>
  <si>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</si>
  <si>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</si>
  <si>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</si>
  <si>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</si>
  <si>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</si>
  <si>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</si>
  <si>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</si>
  <si>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(Mars 2025)</t>
  </si>
  <si>
    <t>Production TECHNIP ENERGIES</t>
  </si>
  <si>
    <t>Production PAPREC</t>
  </si>
  <si>
    <t>Facture TECHNIP ENERGIES</t>
  </si>
  <si>
    <t>Facture PAPREC</t>
  </si>
  <si>
    <t>Achats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</si>
</sst>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0" fillId="2" borderId="2" xfId="0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0" fillId="7" borderId="2" xfId="0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2" xfId="0" applyFill="1" applyBorder="1"/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4" fontId="0" fillId="3" borderId="2" xfId="0" applyNumberForma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4" xfId="0" applyNumberFormat="1" applyFont="1" applyFill="1" applyBorder="1"/>
    <xf numFmtId="1" fontId="1" fillId="0" borderId="0" xfId="0" applyNumberFormat="1" applyFont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/>
    <xf numFmtId="0" fontId="0" fillId="0" borderId="11" xfId="0" applyBorder="1"/>
    <xf numFmtId="0" fontId="0" fillId="0" borderId="12" xfId="0" applyBorder="1" applyProtection="1">
      <protection locked="0"/>
    </xf>
    <xf numFmtId="4" fontId="4" fillId="4" borderId="1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9"/>
  <sheetViews>
    <sheetView tabSelected="1" topLeftCell="A13" zoomScale="107" workbookViewId="0">
      <selection activeCell="F26" sqref="F26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5">
      <c r="B1" s="63" t="s">
        <v>8</v>
      </c>
    </row>
    <row r="2" spans="2:16" x14ac:dyDescent="0.35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3" t="s">
        <v>5</v>
      </c>
      <c r="C3" s="13" t="s">
        <v>33</v>
      </c>
      <c r="D3" s="13" t="s">
        <v>30</v>
      </c>
      <c r="E3" s="13" t="s">
        <v>26</v>
      </c>
      <c r="F3" s="13" t="s">
        <v>27</v>
      </c>
      <c r="G3" s="13" t="s">
        <v>28</v>
      </c>
      <c r="H3" s="13" t="s">
        <v>29</v>
      </c>
      <c r="I3" s="13" t="s">
        <v>22</v>
      </c>
      <c r="J3" s="13" t="s">
        <v>23</v>
      </c>
      <c r="K3" s="13" t="s">
        <v>24</v>
      </c>
      <c r="L3" s="13" t="s">
        <v>25</v>
      </c>
      <c r="M3" s="13" t="s">
        <v>9</v>
      </c>
      <c r="N3" s="13" t="s">
        <v>10</v>
      </c>
      <c r="O3" s="1"/>
      <c r="P3" s="13" t="s">
        <v>4</v>
      </c>
    </row>
    <row r="4" spans="2:16" x14ac:dyDescent="0.3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4"/>
    </row>
    <row r="5" spans="2:16" x14ac:dyDescent="0.35">
      <c r="B5" s="17" t="s">
        <v>17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5">
      <c r="B6" s="9" t="s">
        <v>18</v>
      </c>
      <c r="C6" s="35"/>
      <c r="D6" s="35"/>
      <c r="E6" s="35">
        <v>20</v>
      </c>
      <c r="F6" s="37">
        <v>20</v>
      </c>
      <c r="G6" s="37"/>
      <c r="H6" s="37"/>
      <c r="I6" s="37"/>
      <c r="J6" s="37"/>
      <c r="K6" s="37"/>
      <c r="L6" s="37"/>
      <c r="M6" s="37"/>
      <c r="N6" s="37"/>
      <c r="O6" s="36"/>
      <c r="P6" s="55">
        <f>SUM(C6:N6)</f>
        <v>40</v>
      </c>
    </row>
    <row r="7" spans="2:16" x14ac:dyDescent="0.35">
      <c r="B7" s="9" t="s">
        <v>19</v>
      </c>
      <c r="C7" s="37"/>
      <c r="D7" s="37"/>
      <c r="E7" s="37">
        <v>20</v>
      </c>
      <c r="F7" s="37">
        <v>19.5</v>
      </c>
      <c r="G7" s="37"/>
      <c r="H7" s="37"/>
      <c r="I7" s="37"/>
      <c r="J7" s="37"/>
      <c r="K7" s="37"/>
      <c r="L7" s="37"/>
      <c r="M7" s="37"/>
      <c r="N7" s="37"/>
      <c r="O7" s="36"/>
      <c r="P7" s="55">
        <f>SUM(C7:N7)</f>
        <v>39.5</v>
      </c>
    </row>
    <row r="8" spans="2:16" x14ac:dyDescent="0.35">
      <c r="B8" s="18" t="s">
        <v>20</v>
      </c>
      <c r="C8" s="59">
        <f t="shared" ref="C8:N8" si="0">C7-C6</f>
        <v>0</v>
      </c>
      <c r="D8" s="59">
        <f t="shared" si="0"/>
        <v>0</v>
      </c>
      <c r="E8" s="59">
        <f t="shared" si="0"/>
        <v>0</v>
      </c>
      <c r="F8" s="59">
        <f t="shared" si="0"/>
        <v>-0.5</v>
      </c>
      <c r="G8" s="59">
        <f t="shared" si="0"/>
        <v>0</v>
      </c>
      <c r="H8" s="59">
        <f t="shared" si="0"/>
        <v>0</v>
      </c>
      <c r="I8" s="59">
        <f t="shared" si="0"/>
        <v>0</v>
      </c>
      <c r="J8" s="59">
        <f t="shared" si="0"/>
        <v>0</v>
      </c>
      <c r="K8" s="59">
        <f t="shared" si="0"/>
        <v>0</v>
      </c>
      <c r="L8" s="59">
        <f t="shared" si="0"/>
        <v>0</v>
      </c>
      <c r="M8" s="59">
        <f t="shared" si="0"/>
        <v>0</v>
      </c>
      <c r="N8" s="59">
        <f t="shared" si="0"/>
        <v>0</v>
      </c>
      <c r="O8" s="36"/>
      <c r="P8" s="55">
        <f>SUM(C8:N8)</f>
        <v>-0.5</v>
      </c>
    </row>
    <row r="9" spans="2:16" x14ac:dyDescent="0.3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4"/>
    </row>
    <row r="10" spans="2:16" x14ac:dyDescent="0.35">
      <c r="B10" s="14" t="s">
        <v>16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5">
      <c r="B11" s="9" t="s">
        <v>37</v>
      </c>
      <c r="C11" s="11"/>
      <c r="D11" s="11"/>
      <c r="E11" s="11">
        <v>20</v>
      </c>
      <c r="F11" s="11">
        <v>19.5</v>
      </c>
      <c r="G11" s="11"/>
      <c r="H11" s="11"/>
      <c r="I11" s="11"/>
      <c r="J11" s="11"/>
      <c r="K11" s="11"/>
      <c r="L11" s="11"/>
      <c r="M11" s="11"/>
      <c r="N11" s="11"/>
      <c r="P11" s="56">
        <f>SUM(C11:N11)</f>
        <v>39.5</v>
      </c>
    </row>
    <row r="12" spans="2:16" x14ac:dyDescent="0.35">
      <c r="B12" s="9" t="s">
        <v>38</v>
      </c>
      <c r="C12" s="60"/>
      <c r="D12" s="60"/>
      <c r="E12" s="60">
        <v>4</v>
      </c>
      <c r="F12" s="60">
        <v>4</v>
      </c>
      <c r="G12" s="60"/>
      <c r="H12" s="60"/>
      <c r="I12" s="60"/>
      <c r="J12" s="60"/>
      <c r="K12" s="60"/>
      <c r="L12" s="60"/>
      <c r="M12" s="60"/>
      <c r="N12" s="60"/>
      <c r="P12" s="56">
        <f>SUM(C12:N12)</f>
        <v>8</v>
      </c>
    </row>
    <row r="13" spans="2:16" x14ac:dyDescent="0.35">
      <c r="B13" s="9" t="s">
        <v>14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6">
        <f>SUM(C13:N13)</f>
        <v>0</v>
      </c>
    </row>
    <row r="14" spans="2:16" x14ac:dyDescent="0.35">
      <c r="B14" s="9" t="s">
        <v>15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6">
        <f>SUM(C14:N14)</f>
        <v>0</v>
      </c>
    </row>
    <row r="15" spans="2:16" x14ac:dyDescent="0.35">
      <c r="B15" s="18" t="s">
        <v>13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6">
        <f>SUM(C15:N15)</f>
        <v>0</v>
      </c>
    </row>
    <row r="16" spans="2:16" x14ac:dyDescent="0.3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3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35">
      <c r="B18" s="9" t="s">
        <v>39</v>
      </c>
      <c r="C18" s="10"/>
      <c r="D18" s="10"/>
      <c r="E18" s="10">
        <f>E11*Params!$C$5*(1-Params!$C$3)-Params!$C$4</f>
        <v>9125</v>
      </c>
      <c r="F18" s="10">
        <f>F11*Params!$C$5*(1-Params!$C$3)-Params!$C$4</f>
        <v>8895</v>
      </c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18020</v>
      </c>
    </row>
    <row r="19" spans="2:16" x14ac:dyDescent="0.35">
      <c r="B19" s="9" t="s">
        <v>40</v>
      </c>
      <c r="C19" s="10"/>
      <c r="D19" s="10"/>
      <c r="E19" s="10">
        <f>E12*Params!$C$5*(1-Params!$C$3)</f>
        <v>1840</v>
      </c>
      <c r="F19" s="10">
        <f>F12*Params!$C$5*(1-Params!$C$3)</f>
        <v>1840</v>
      </c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3680</v>
      </c>
    </row>
    <row r="20" spans="2:16" x14ac:dyDescent="0.35">
      <c r="B20" s="9" t="s">
        <v>13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5">
      <c r="B21" s="27" t="s">
        <v>2</v>
      </c>
      <c r="C21" s="28">
        <f t="shared" ref="C21:N21" si="1">SUM(C18:C20)</f>
        <v>0</v>
      </c>
      <c r="D21" s="28">
        <f t="shared" si="1"/>
        <v>0</v>
      </c>
      <c r="E21" s="28">
        <f t="shared" si="1"/>
        <v>10965</v>
      </c>
      <c r="F21" s="28">
        <f t="shared" si="1"/>
        <v>10735</v>
      </c>
      <c r="G21" s="28">
        <f t="shared" si="1"/>
        <v>0</v>
      </c>
      <c r="H21" s="28">
        <f t="shared" si="1"/>
        <v>0</v>
      </c>
      <c r="I21" s="28">
        <f t="shared" si="1"/>
        <v>0</v>
      </c>
      <c r="J21" s="28">
        <f t="shared" si="1"/>
        <v>0</v>
      </c>
      <c r="K21" s="28">
        <f t="shared" si="1"/>
        <v>0</v>
      </c>
      <c r="L21" s="28">
        <f t="shared" si="1"/>
        <v>0</v>
      </c>
      <c r="M21" s="28">
        <f t="shared" si="1"/>
        <v>0</v>
      </c>
      <c r="N21" s="28">
        <f t="shared" si="1"/>
        <v>0</v>
      </c>
      <c r="O21" s="5"/>
      <c r="P21" s="42">
        <f>SUM(C21:O21)</f>
        <v>21700</v>
      </c>
    </row>
    <row r="22" spans="2:16" x14ac:dyDescent="0.35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5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5">
      <c r="B24" s="9" t="s">
        <v>6</v>
      </c>
      <c r="C24" s="10"/>
      <c r="D24" s="10"/>
      <c r="E24" s="10">
        <v>6664.12</v>
      </c>
      <c r="F24" s="10">
        <v>6661.31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13325.43</v>
      </c>
    </row>
    <row r="25" spans="2:16" x14ac:dyDescent="0.35">
      <c r="B25" s="9" t="s">
        <v>7</v>
      </c>
      <c r="C25" s="10"/>
      <c r="D25" s="10"/>
      <c r="E25" s="10">
        <f>921.6+1531.09</f>
        <v>2452.69</v>
      </c>
      <c r="F25" s="10">
        <f>924.41+1532.24</f>
        <v>2456.65</v>
      </c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4909.34</v>
      </c>
    </row>
    <row r="26" spans="2:16" x14ac:dyDescent="0.35">
      <c r="B26" s="61" t="s">
        <v>41</v>
      </c>
      <c r="C26" s="62"/>
      <c r="D26" s="62"/>
      <c r="F26" s="62">
        <v>396.01</v>
      </c>
      <c r="G26" s="62"/>
      <c r="H26" s="62"/>
      <c r="I26" s="62"/>
      <c r="J26" s="62"/>
      <c r="K26" s="62"/>
      <c r="L26" s="62"/>
      <c r="M26" s="62"/>
      <c r="N26" s="62"/>
      <c r="O26" s="4"/>
      <c r="P26" s="43"/>
    </row>
    <row r="27" spans="2:16" x14ac:dyDescent="0.35">
      <c r="B27" s="8" t="s">
        <v>3</v>
      </c>
      <c r="C27" s="44">
        <f>SUM(C24:C26)</f>
        <v>0</v>
      </c>
      <c r="D27" s="44">
        <f t="shared" ref="D27:N27" si="2">SUM(D24:D26)</f>
        <v>0</v>
      </c>
      <c r="E27" s="44">
        <f t="shared" si="2"/>
        <v>9116.81</v>
      </c>
      <c r="F27" s="44">
        <f>SUM(F24:F26)</f>
        <v>9513.9700000000012</v>
      </c>
      <c r="G27" s="44">
        <f t="shared" si="2"/>
        <v>0</v>
      </c>
      <c r="H27" s="44">
        <f t="shared" si="2"/>
        <v>0</v>
      </c>
      <c r="I27" s="44">
        <f t="shared" si="2"/>
        <v>0</v>
      </c>
      <c r="J27" s="44">
        <f t="shared" si="2"/>
        <v>0</v>
      </c>
      <c r="K27" s="44">
        <f t="shared" si="2"/>
        <v>0</v>
      </c>
      <c r="L27" s="44">
        <f t="shared" si="2"/>
        <v>0</v>
      </c>
      <c r="M27" s="44">
        <f t="shared" si="2"/>
        <v>0</v>
      </c>
      <c r="N27" s="44">
        <f t="shared" si="2"/>
        <v>0</v>
      </c>
      <c r="O27" s="4"/>
      <c r="P27" s="58">
        <f>SUM(C27:N27)</f>
        <v>18630.78</v>
      </c>
    </row>
    <row r="28" spans="2:16" x14ac:dyDescent="0.35">
      <c r="B28" s="4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5"/>
    </row>
    <row r="29" spans="2:16" x14ac:dyDescent="0.35">
      <c r="B29" s="46" t="s">
        <v>34</v>
      </c>
      <c r="C29" s="47">
        <f t="shared" ref="C29:N29" si="3">C21-C27</f>
        <v>0</v>
      </c>
      <c r="D29" s="47">
        <f t="shared" si="3"/>
        <v>0</v>
      </c>
      <c r="E29" s="47">
        <f t="shared" si="3"/>
        <v>1848.1900000000005</v>
      </c>
      <c r="F29" s="47">
        <f t="shared" si="3"/>
        <v>1221.0299999999988</v>
      </c>
      <c r="G29" s="47">
        <f t="shared" si="3"/>
        <v>0</v>
      </c>
      <c r="H29" s="47">
        <f t="shared" si="3"/>
        <v>0</v>
      </c>
      <c r="I29" s="47">
        <f t="shared" si="3"/>
        <v>0</v>
      </c>
      <c r="J29" s="47">
        <f t="shared" si="3"/>
        <v>0</v>
      </c>
      <c r="K29" s="47">
        <f t="shared" si="3"/>
        <v>0</v>
      </c>
      <c r="L29" s="47">
        <f t="shared" si="3"/>
        <v>0</v>
      </c>
      <c r="M29" s="47">
        <f t="shared" si="3"/>
        <v>0</v>
      </c>
      <c r="N29" s="47">
        <f t="shared" si="3"/>
        <v>0</v>
      </c>
      <c r="P29" s="57">
        <f>SUM(C29:O29)</f>
        <v>3069.2199999999993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5" sqref="C5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5" t="s">
        <v>21</v>
      </c>
      <c r="C2" s="66"/>
    </row>
    <row r="3" spans="2:3" ht="30" customHeight="1" x14ac:dyDescent="0.35">
      <c r="B3" s="33" t="s">
        <v>11</v>
      </c>
      <c r="C3" s="34">
        <v>0.08</v>
      </c>
    </row>
    <row r="4" spans="2:3" ht="30" customHeight="1" x14ac:dyDescent="0.35">
      <c r="B4" s="33" t="s">
        <v>12</v>
      </c>
      <c r="C4" s="33">
        <v>75</v>
      </c>
    </row>
    <row r="5" spans="2:3" ht="30" customHeight="1" x14ac:dyDescent="0.35">
      <c r="B5" s="33" t="s">
        <v>36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5" x14ac:dyDescent="0.35"/>
  <cols>
    <col min="2" max="2" width="20.26953125" customWidth="1"/>
  </cols>
  <sheetData>
    <row r="2" spans="2:3" ht="17.149999999999999" customHeight="1" x14ac:dyDescent="0.35">
      <c r="B2" s="67" t="s">
        <v>31</v>
      </c>
      <c r="C2" s="67"/>
    </row>
    <row r="3" spans="2:3" ht="17.149999999999999" customHeight="1" x14ac:dyDescent="0.35">
      <c r="B3" s="38" t="s">
        <v>32</v>
      </c>
      <c r="C3" s="39">
        <f>'2025'!P29</f>
        <v>3069.2199999999993</v>
      </c>
    </row>
    <row r="4" spans="2:3" ht="17.149999999999999" customHeight="1" x14ac:dyDescent="0.35">
      <c r="B4" s="38" t="s">
        <v>35</v>
      </c>
      <c r="C4" s="40">
        <f>'2025'!P13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'2025'!JANVIER</vt:lpstr>
      <vt:lpstr>'2025'!JUILLET</vt:lpstr>
      <vt:lpstr>'2025'!JUIN</vt:lpstr>
      <vt:lpstr>'2025'!MAI</vt:lpstr>
      <vt:lpstr>'2025'!MARS</vt:lpstr>
      <vt:lpstr>'2025'!MOIS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2025-05-05T23:11:21Z</dcterms:modified>
</cp:coreProperties>
</file>