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'2025'!$B$28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8" i="16"/>
  <c r="E28" i="16"/>
  <c r="F28" i="16"/>
  <c r="G28" i="16"/>
  <c r="H28" i="16"/>
  <c r="I28" i="16"/>
  <c r="J28" i="16"/>
  <c r="K28" i="16"/>
  <c r="L28" i="16"/>
  <c r="M28" i="16"/>
  <c r="N28" i="16"/>
  <c r="F24" i="16"/>
  <c r="F17" i="16" l="1"/>
  <c r="C28" i="16" l="1"/>
  <c r="P35" i="16"/>
  <c r="P34" i="16"/>
  <c r="M32" i="16"/>
  <c r="G32" i="16"/>
  <c r="P30" i="16" a="1"/>
  <c r="P30" i="16" s="1"/>
  <c r="L32" i="16"/>
  <c r="P27" i="16"/>
  <c r="P26" i="16"/>
  <c r="P25" i="16"/>
  <c r="E24" i="16"/>
  <c r="D24" i="16"/>
  <c r="C24" i="16"/>
  <c r="P23" i="16"/>
  <c r="N20" i="16"/>
  <c r="N32" i="16" s="1"/>
  <c r="M20" i="16"/>
  <c r="L20" i="16"/>
  <c r="K20" i="16"/>
  <c r="K32" i="16" s="1"/>
  <c r="J20" i="16"/>
  <c r="J32" i="16" s="1"/>
  <c r="I20" i="16"/>
  <c r="I32" i="16" s="1"/>
  <c r="H20" i="16"/>
  <c r="H32" i="16" s="1"/>
  <c r="G20" i="16"/>
  <c r="F20" i="16"/>
  <c r="P18" i="16"/>
  <c r="P17" i="16"/>
  <c r="E17" i="16"/>
  <c r="E20" i="16" s="1"/>
  <c r="E32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4" i="15"/>
  <c r="P35" i="15" s="1"/>
  <c r="P32" i="15"/>
  <c r="P31" i="15"/>
  <c r="I27" i="15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J29" i="15" s="1"/>
  <c r="I24" i="15"/>
  <c r="H24" i="15"/>
  <c r="H27" i="15" s="1"/>
  <c r="G24" i="15"/>
  <c r="G27" i="15" s="1"/>
  <c r="G29" i="15" s="1"/>
  <c r="F24" i="15"/>
  <c r="F27" i="15" s="1"/>
  <c r="E24" i="15"/>
  <c r="E27" i="15" s="1"/>
  <c r="D24" i="15"/>
  <c r="D27" i="15" s="1"/>
  <c r="C24" i="15"/>
  <c r="C27" i="15" s="1"/>
  <c r="P23" i="15"/>
  <c r="M20" i="15"/>
  <c r="M29" i="15" s="1"/>
  <c r="L20" i="15"/>
  <c r="J20" i="15"/>
  <c r="G20" i="15"/>
  <c r="E20" i="15"/>
  <c r="E29" i="15" s="1"/>
  <c r="D20" i="15"/>
  <c r="D29" i="15" s="1"/>
  <c r="P18" i="15"/>
  <c r="N17" i="15"/>
  <c r="N20" i="15" s="1"/>
  <c r="M17" i="15"/>
  <c r="L17" i="15"/>
  <c r="K17" i="15"/>
  <c r="K20" i="15" s="1"/>
  <c r="K29" i="15" s="1"/>
  <c r="J17" i="15"/>
  <c r="I17" i="15"/>
  <c r="I20" i="15" s="1"/>
  <c r="I29" i="15" s="1"/>
  <c r="H17" i="15"/>
  <c r="H20" i="15" s="1"/>
  <c r="H29" i="15" s="1"/>
  <c r="G17" i="15"/>
  <c r="F17" i="15"/>
  <c r="F20" i="15" s="1"/>
  <c r="E17" i="15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3" i="14" s="1"/>
  <c r="P30" i="14"/>
  <c r="P29" i="14"/>
  <c r="N27" i="14"/>
  <c r="F27" i="14"/>
  <c r="N25" i="14"/>
  <c r="L25" i="14"/>
  <c r="K25" i="14"/>
  <c r="I25" i="14"/>
  <c r="H25" i="14"/>
  <c r="F25" i="14"/>
  <c r="E25" i="14"/>
  <c r="D25" i="14"/>
  <c r="C25" i="14"/>
  <c r="P24" i="14"/>
  <c r="N23" i="14"/>
  <c r="M23" i="14"/>
  <c r="M25" i="14" s="1"/>
  <c r="L23" i="14"/>
  <c r="K23" i="14"/>
  <c r="J23" i="14"/>
  <c r="P23" i="14" s="1"/>
  <c r="I23" i="14"/>
  <c r="H23" i="14"/>
  <c r="G23" i="14"/>
  <c r="G25" i="14" s="1"/>
  <c r="P22" i="14"/>
  <c r="N19" i="14"/>
  <c r="L19" i="14"/>
  <c r="L27" i="14" s="1"/>
  <c r="K19" i="14"/>
  <c r="K27" i="14" s="1"/>
  <c r="I19" i="14"/>
  <c r="I27" i="14" s="1"/>
  <c r="H19" i="14"/>
  <c r="H27" i="14" s="1"/>
  <c r="F19" i="14"/>
  <c r="E19" i="14"/>
  <c r="E27" i="14" s="1"/>
  <c r="D19" i="14"/>
  <c r="D27" i="14" s="1"/>
  <c r="C19" i="14"/>
  <c r="C27" i="14" s="1"/>
  <c r="P18" i="14"/>
  <c r="N17" i="14"/>
  <c r="M17" i="14"/>
  <c r="M19" i="14" s="1"/>
  <c r="L17" i="14"/>
  <c r="K17" i="14"/>
  <c r="J17" i="14"/>
  <c r="J19" i="14" s="1"/>
  <c r="I17" i="14"/>
  <c r="H17" i="14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F32" i="16" l="1"/>
  <c r="P8" i="16"/>
  <c r="D32" i="16"/>
  <c r="P27" i="15"/>
  <c r="P20" i="16"/>
  <c r="P20" i="15"/>
  <c r="C29" i="15"/>
  <c r="L29" i="15"/>
  <c r="M27" i="14"/>
  <c r="F29" i="15"/>
  <c r="N29" i="15"/>
  <c r="P24" i="15"/>
  <c r="G19" i="14"/>
  <c r="G27" i="14" s="1"/>
  <c r="P19" i="14"/>
  <c r="P24" i="16"/>
  <c r="P17" i="15"/>
  <c r="J25" i="14"/>
  <c r="P25" i="14" s="1"/>
  <c r="P29" i="15" l="1"/>
  <c r="J27" i="14"/>
  <c r="P27" i="14" s="1"/>
  <c r="P28" i="16"/>
  <c r="C32" i="16"/>
  <c r="P32" i="16" s="1"/>
  <c r="C3" i="13" s="1"/>
  <c r="AA30" i="16"/>
  <c r="Z30" i="16"/>
  <c r="Y30" i="16"/>
  <c r="X30" i="16"/>
  <c r="W30" i="16"/>
  <c r="V30" i="16"/>
  <c r="U30" i="16"/>
  <c r="T30" i="16"/>
  <c r="S30" i="16"/>
  <c r="R30" i="16"/>
  <c r="Q30" i="16"/>
</calcChain>
</file>

<file path=xl/comments1.xml><?xml version="1.0" encoding="utf-8"?>
<comments xmlns="http://schemas.openxmlformats.org/spreadsheetml/2006/main">
  <authors>
    <author>PC-HOUDA</author>
  </authors>
  <commentList>
    <comment ref="C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<sst xmlns="http://schemas.openxmlformats.org/spreadsheetml/2006/main" count="126" uniqueCount="48">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</sst>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G3" sqref="G3:N3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5">
      <c r="N32" s="54" t="s">
        <v>42</v>
      </c>
      <c r="P32" s="61">
        <f>(P29*0.394) + 1515</f>
        <v>4696.55</v>
      </c>
    </row>
    <row r="33" spans="14:16" x14ac:dyDescent="0.35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11" workbookViewId="0">
      <selection activeCell="M29" sqref="M29:N29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5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5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5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5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5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5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5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5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5">
      <c r="N34" s="54" t="s">
        <v>42</v>
      </c>
      <c r="P34" s="61">
        <f>(P31*0.34) + 1330</f>
        <v>7422.8</v>
      </c>
    </row>
    <row r="35" spans="14:16" x14ac:dyDescent="0.3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35"/>
  <sheetViews>
    <sheetView topLeftCell="A2" workbookViewId="0">
      <selection activeCell="C18" sqref="C18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21</v>
      </c>
      <c r="D7" s="37">
        <v>20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83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7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</v>
      </c>
      <c r="D11" s="11">
        <v>20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83</v>
      </c>
    </row>
    <row r="12" spans="2:16" x14ac:dyDescent="0.35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35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>
        <f>F11*Params!$C$5*(1-Params!$C$3)-Params!$C$4</f>
        <v>9585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37880</v>
      </c>
    </row>
    <row r="18" spans="2:27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35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35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9585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37880</v>
      </c>
    </row>
    <row r="21" spans="2:27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35">
      <c r="B23" s="9" t="s">
        <v>7</v>
      </c>
      <c r="C23" s="10">
        <v>3613.26</v>
      </c>
      <c r="D23" s="10">
        <v>3613.26</v>
      </c>
      <c r="E23" s="10">
        <v>5113.26</v>
      </c>
      <c r="F23" s="10">
        <v>5113.26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28" si="2">SUM(C23:N23)</f>
        <v>17453.04</v>
      </c>
    </row>
    <row r="24" spans="2:27" x14ac:dyDescent="0.35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>
        <f>1104.08+3102.62</f>
        <v>4206.7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13103.029999999999</v>
      </c>
    </row>
    <row r="25" spans="2:27" x14ac:dyDescent="0.35">
      <c r="B25" s="55" t="s">
        <v>40</v>
      </c>
      <c r="C25" s="10">
        <v>671.2</v>
      </c>
      <c r="D25" s="10">
        <v>644</v>
      </c>
      <c r="E25" s="10">
        <v>671.2</v>
      </c>
      <c r="F25" s="10">
        <v>671.2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2657.6000000000004</v>
      </c>
    </row>
    <row r="26" spans="2:27" x14ac:dyDescent="0.35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35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35">
      <c r="B28" s="8" t="s">
        <v>3</v>
      </c>
      <c r="C28" s="44">
        <f>SUM(C23:C27)</f>
        <v>10252.11</v>
      </c>
      <c r="D28" s="44">
        <f t="shared" ref="D28:N28" si="3">SUM(D23:D27)</f>
        <v>7222.71</v>
      </c>
      <c r="E28" s="44">
        <f t="shared" si="3"/>
        <v>8747.69</v>
      </c>
      <c r="F28" s="44">
        <f t="shared" si="3"/>
        <v>9991.16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36213.67</v>
      </c>
    </row>
    <row r="29" spans="2:27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27" x14ac:dyDescent="0.35">
      <c r="B30" s="66" t="s">
        <v>46</v>
      </c>
      <c r="C30" s="67">
        <v>1500</v>
      </c>
      <c r="D30" s="67">
        <v>1500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4"/>
      <c r="P30" s="68" cm="1">
        <f t="array" ref="P30:AA30">C30:N30</f>
        <v>1500</v>
      </c>
      <c r="Q30">
        <v>1500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2:27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27" x14ac:dyDescent="0.35">
      <c r="B32" s="46" t="s">
        <v>36</v>
      </c>
      <c r="C32" s="47">
        <f t="shared" ref="C32:N32" si="4">C20-C28</f>
        <v>-667.11000000000058</v>
      </c>
      <c r="D32" s="47">
        <f t="shared" si="4"/>
        <v>1902.29</v>
      </c>
      <c r="E32" s="47">
        <f t="shared" si="4"/>
        <v>837.30999999999949</v>
      </c>
      <c r="F32" s="47">
        <f t="shared" si="4"/>
        <v>-406.15999999999985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1666.329999999999</v>
      </c>
    </row>
    <row r="34" spans="2:16" x14ac:dyDescent="0.35">
      <c r="B34" s="62" t="s">
        <v>37</v>
      </c>
      <c r="C34" s="54">
        <v>1680</v>
      </c>
      <c r="D34" s="54">
        <v>1600</v>
      </c>
      <c r="E34" s="54">
        <v>1680</v>
      </c>
      <c r="F34" s="54">
        <v>1680</v>
      </c>
      <c r="G34" s="54"/>
      <c r="H34" s="54"/>
      <c r="I34" s="54"/>
      <c r="J34" s="54"/>
      <c r="K34" s="54"/>
      <c r="L34" s="54"/>
      <c r="M34" s="54"/>
      <c r="N34" s="54"/>
      <c r="P34" s="61">
        <f>SUM(C34:N34)</f>
        <v>6640</v>
      </c>
    </row>
    <row r="35" spans="2:16" x14ac:dyDescent="0.35">
      <c r="B35" s="62" t="s">
        <v>38</v>
      </c>
      <c r="C35" s="54">
        <v>671.2</v>
      </c>
      <c r="D35" s="54">
        <v>644</v>
      </c>
      <c r="E35" s="54">
        <v>671.2</v>
      </c>
      <c r="F35" s="54">
        <v>671.2</v>
      </c>
      <c r="G35" s="54"/>
      <c r="H35" s="54"/>
      <c r="I35" s="54"/>
      <c r="J35" s="54"/>
      <c r="K35" s="54"/>
      <c r="L35" s="54"/>
      <c r="M35" s="54"/>
      <c r="N35" s="54"/>
      <c r="P35" s="61">
        <f>SUM(C35:N35)</f>
        <v>2657.6000000000004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8" sqref="C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23</v>
      </c>
      <c r="C2" s="72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33</v>
      </c>
      <c r="C2" s="73"/>
    </row>
    <row r="3" spans="2:3" ht="17" customHeight="1" x14ac:dyDescent="0.35">
      <c r="B3" s="38" t="s">
        <v>34</v>
      </c>
      <c r="C3" s="39">
        <f>'2023'!P27+'2024'!P29+'2025'!P32</f>
        <v>939.44000000000142</v>
      </c>
    </row>
    <row r="4" spans="2:3" ht="17" customHeight="1" x14ac:dyDescent="0.35">
      <c r="B4" s="38" t="s">
        <v>39</v>
      </c>
      <c r="C4" s="40">
        <f>'2023'!P12+'2024'!P12+'2025'!P12</f>
        <v>37.5</v>
      </c>
    </row>
    <row r="5" spans="2:3" x14ac:dyDescent="0.35">
      <c r="B5" t="s">
        <v>47</v>
      </c>
      <c r="C5">
        <f>(24*2.08)-C4</f>
        <v>12.420000000000002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2025-05-05T22:48:19Z</dcterms:modified>
</cp:coreProperties>
</file>