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314EC04D-48A8-4CEB-801C-AD26C8338188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19" i="16" l="1"/>
  <c r="F25" i="16" l="1"/>
  <c r="F19" i="16"/>
  <c r="P36" i="16" l="1"/>
  <c r="P35" i="16"/>
  <c r="G33" i="16"/>
  <c r="P31" i="16"/>
  <c r="N29" i="16"/>
  <c r="M29" i="16"/>
  <c r="L29" i="16"/>
  <c r="K29" i="16"/>
  <c r="J29" i="16"/>
  <c r="I29" i="16"/>
  <c r="H29" i="16"/>
  <c r="G29" i="16"/>
  <c r="F29" i="16"/>
  <c r="F33" i="16" s="1"/>
  <c r="E29" i="16"/>
  <c r="P28" i="16"/>
  <c r="P27" i="16"/>
  <c r="P26" i="16"/>
  <c r="E25" i="16"/>
  <c r="D25" i="16"/>
  <c r="D29" i="16" s="1"/>
  <c r="C25" i="16"/>
  <c r="P25" i="16" s="1"/>
  <c r="P24" i="16"/>
  <c r="N21" i="16"/>
  <c r="N33" i="16" s="1"/>
  <c r="M21" i="16"/>
  <c r="M33" i="16" s="1"/>
  <c r="L21" i="16"/>
  <c r="K21" i="16"/>
  <c r="K33" i="16" s="1"/>
  <c r="J21" i="16"/>
  <c r="I21" i="16"/>
  <c r="I33" i="16" s="1"/>
  <c r="H21" i="16"/>
  <c r="H33" i="16" s="1"/>
  <c r="G21" i="16"/>
  <c r="F21" i="16"/>
  <c r="P20" i="16"/>
  <c r="E19" i="16"/>
  <c r="E21" i="16" s="1"/>
  <c r="E33" i="16" s="1"/>
  <c r="D19" i="16"/>
  <c r="D21" i="16" s="1"/>
  <c r="C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9" i="15" s="1"/>
  <c r="P31" i="15"/>
  <c r="M29" i="15"/>
  <c r="P28" i="15"/>
  <c r="P27" i="15"/>
  <c r="P26" i="15"/>
  <c r="N25" i="15"/>
  <c r="N29" i="15" s="1"/>
  <c r="M25" i="15"/>
  <c r="L25" i="15"/>
  <c r="L29" i="15" s="1"/>
  <c r="L33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D33" i="15" s="1"/>
  <c r="C25" i="15"/>
  <c r="P24" i="15"/>
  <c r="L21" i="15"/>
  <c r="D21" i="15"/>
  <c r="P20" i="15"/>
  <c r="N19" i="15"/>
  <c r="N21" i="15" s="1"/>
  <c r="N33" i="15" s="1"/>
  <c r="M19" i="15"/>
  <c r="M21" i="15" s="1"/>
  <c r="L19" i="15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G33" i="15" s="1"/>
  <c r="F19" i="15"/>
  <c r="F21" i="15" s="1"/>
  <c r="F33" i="15" s="1"/>
  <c r="E19" i="15"/>
  <c r="E21" i="15" s="1"/>
  <c r="D19" i="15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J26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P22" i="14"/>
  <c r="I19" i="14"/>
  <c r="I28" i="14" s="1"/>
  <c r="H19" i="14"/>
  <c r="H28" i="14" s="1"/>
  <c r="G19" i="14"/>
  <c r="F19" i="14"/>
  <c r="F28" i="14" s="1"/>
  <c r="E19" i="14"/>
  <c r="E28" i="14" s="1"/>
  <c r="D19" i="14"/>
  <c r="D28" i="14" s="1"/>
  <c r="C19" i="14"/>
  <c r="P18" i="14"/>
  <c r="N17" i="14"/>
  <c r="N19" i="14" s="1"/>
  <c r="N28" i="14" s="1"/>
  <c r="M17" i="14"/>
  <c r="M19" i="14" s="1"/>
  <c r="L17" i="14"/>
  <c r="L19" i="14" s="1"/>
  <c r="L28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4" i="13" l="1"/>
  <c r="C5" i="13" s="1"/>
  <c r="P19" i="14"/>
  <c r="P25" i="15"/>
  <c r="K33" i="15"/>
  <c r="D33" i="16"/>
  <c r="J33" i="16"/>
  <c r="P8" i="15"/>
  <c r="P8" i="14"/>
  <c r="J28" i="14"/>
  <c r="K28" i="14"/>
  <c r="G28" i="14"/>
  <c r="C29" i="16"/>
  <c r="I33" i="15"/>
  <c r="M33" i="15"/>
  <c r="L33" i="16"/>
  <c r="P29" i="16"/>
  <c r="P8" i="16"/>
  <c r="P21" i="16"/>
  <c r="M28" i="14"/>
  <c r="J33" i="15"/>
  <c r="P26" i="14"/>
  <c r="E33" i="15"/>
  <c r="P21" i="15"/>
  <c r="P19" i="16"/>
  <c r="P23" i="14"/>
  <c r="C28" i="14"/>
  <c r="P19" i="15"/>
  <c r="C29" i="15"/>
  <c r="P17" i="14"/>
  <c r="C33" i="16"/>
  <c r="P33" i="16" s="1"/>
  <c r="P29" i="15" l="1"/>
  <c r="C33" i="15"/>
  <c r="P33" i="15" s="1"/>
  <c r="P28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<sst xmlns="http://schemas.openxmlformats.org/spreadsheetml/2006/main" count="129" uniqueCount="50">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</sst>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15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A22" workbookViewId="0">
      <selection activeCell="G13" sqref="G1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topLeftCell="A2" workbookViewId="0">
      <selection activeCell="C20" sqref="C2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20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20</v>
      </c>
      <c r="G11" s="11"/>
      <c r="H11" s="11"/>
      <c r="I11" s="11"/>
      <c r="J11" s="11"/>
      <c r="K11" s="11"/>
      <c r="L11" s="11"/>
      <c r="M11" s="11"/>
      <c r="N11" s="11"/>
      <c r="P11" s="58">
        <f t="shared" ref="P11:P16" si="1">SUM(C11:N11)</f>
        <v>82</v>
      </c>
    </row>
    <row r="12" spans="2:16" x14ac:dyDescent="0.3">
      <c r="B12" s="9" t="s">
        <v>16</v>
      </c>
      <c r="C12" s="12"/>
      <c r="D12" s="12"/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8">
        <f t="shared" si="1"/>
        <v>2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9125</v>
      </c>
      <c r="E19" s="10">
        <f>E11*Params!$C$5*(1-Params!$C$3)-Params!$C$4</f>
        <v>9125</v>
      </c>
      <c r="F19" s="10">
        <f>F11*Params!$C$5*(1-Params!$C$3)-Params!$C$4</f>
        <v>9125</v>
      </c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37420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9125</v>
      </c>
      <c r="E21" s="28">
        <f t="shared" si="2"/>
        <v>9125</v>
      </c>
      <c r="F21" s="28">
        <f t="shared" si="2"/>
        <v>9125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37420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>
        <v>5275.46</v>
      </c>
      <c r="F24" s="10">
        <v>5275.46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21101.84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>
        <f>1111.66+3180.35</f>
        <v>4292.01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13341</v>
      </c>
    </row>
    <row r="26" spans="2:16" x14ac:dyDescent="0.3">
      <c r="B26" s="55" t="s">
        <v>40</v>
      </c>
      <c r="C26" s="10">
        <v>492.7</v>
      </c>
      <c r="D26" s="10">
        <v>457</v>
      </c>
      <c r="E26" s="10">
        <v>457</v>
      </c>
      <c r="F26" s="10">
        <v>457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1863.7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10024.470000000001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36306.54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1251.75</v>
      </c>
      <c r="D33" s="47">
        <f t="shared" si="5"/>
        <v>380.59000000000015</v>
      </c>
      <c r="E33" s="47">
        <f t="shared" si="5"/>
        <v>380.59000000000015</v>
      </c>
      <c r="F33" s="47">
        <f t="shared" si="5"/>
        <v>-899.47000000000116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1113.4599999999991</v>
      </c>
    </row>
    <row r="35" spans="2:16" x14ac:dyDescent="0.3">
      <c r="B35" s="62" t="s">
        <v>37</v>
      </c>
      <c r="C35" s="54">
        <v>1100</v>
      </c>
      <c r="D35" s="54">
        <v>1000</v>
      </c>
      <c r="E35" s="54">
        <v>1000</v>
      </c>
      <c r="F35" s="54">
        <v>1000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4100</v>
      </c>
    </row>
    <row r="36" spans="2:16" x14ac:dyDescent="0.3">
      <c r="B36" s="62" t="s">
        <v>38</v>
      </c>
      <c r="C36" s="54">
        <v>492.7</v>
      </c>
      <c r="D36" s="54">
        <v>457</v>
      </c>
      <c r="E36" s="54">
        <v>457</v>
      </c>
      <c r="F36" s="54">
        <v>457</v>
      </c>
      <c r="G36" s="54"/>
      <c r="H36" s="54"/>
      <c r="I36" s="54"/>
      <c r="J36" s="54"/>
      <c r="K36" s="54"/>
      <c r="L36" s="54"/>
      <c r="M36" s="54"/>
      <c r="N36" s="54"/>
      <c r="P36" s="61">
        <f>SUM(C36:N36)</f>
        <v>1863.7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-2763.7800000000007</v>
      </c>
    </row>
    <row r="4" spans="2:3" ht="16.95" customHeight="1" x14ac:dyDescent="0.3">
      <c r="B4" s="38" t="s">
        <v>39</v>
      </c>
      <c r="C4" s="40">
        <f>'2023'!P12+'2024'!P12+'2025'!P12</f>
        <v>38</v>
      </c>
    </row>
    <row r="5" spans="2:3" x14ac:dyDescent="0.3">
      <c r="B5" t="s">
        <v>49</v>
      </c>
      <c r="C5">
        <f>(2.08*21)-C4</f>
        <v>5.68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2025-05-09T11:13:22Z</dcterms:modified>
</cp:coreProperties>
</file>