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4FEEAAF9-71BD-42C5-9DC6-ECDC6C45C54A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6" i="16" l="1"/>
  <c r="F25" i="16"/>
  <c r="F24" i="16"/>
  <c r="F27" i="16"/>
  <c r="F17" i="16"/>
  <c r="P35" i="16" l="1"/>
  <c r="P34" i="16"/>
  <c r="P37" i="16" s="1"/>
  <c r="N30" i="16"/>
  <c r="M30" i="16"/>
  <c r="L30" i="16"/>
  <c r="K30" i="16"/>
  <c r="J30" i="16"/>
  <c r="I30" i="16"/>
  <c r="H30" i="16"/>
  <c r="G30" i="16"/>
  <c r="G32" i="16" s="1"/>
  <c r="F30" i="16"/>
  <c r="P29" i="16"/>
  <c r="P28" i="16"/>
  <c r="E27" i="16"/>
  <c r="D27" i="16"/>
  <c r="C27" i="16"/>
  <c r="P27" i="16" s="1"/>
  <c r="E25" i="16"/>
  <c r="D25" i="16"/>
  <c r="C25" i="16"/>
  <c r="E24" i="16"/>
  <c r="P24" i="16" s="1"/>
  <c r="D24" i="16"/>
  <c r="D26" i="16" s="1"/>
  <c r="C24" i="16"/>
  <c r="P23" i="16"/>
  <c r="N20" i="16"/>
  <c r="N32" i="16" s="1"/>
  <c r="M20" i="16"/>
  <c r="M32" i="16" s="1"/>
  <c r="L20" i="16"/>
  <c r="K20" i="16"/>
  <c r="K32" i="16" s="1"/>
  <c r="J20" i="16"/>
  <c r="I20" i="16"/>
  <c r="I32" i="16" s="1"/>
  <c r="H20" i="16"/>
  <c r="H32" i="16" s="1"/>
  <c r="G20" i="16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4" i="15"/>
  <c r="P37" i="15" s="1"/>
  <c r="J30" i="15"/>
  <c r="P29" i="15"/>
  <c r="P28" i="15"/>
  <c r="N27" i="15"/>
  <c r="M27" i="15"/>
  <c r="L27" i="15"/>
  <c r="K27" i="15"/>
  <c r="K30" i="15" s="1"/>
  <c r="J27" i="15"/>
  <c r="I27" i="15"/>
  <c r="I30" i="15" s="1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P27" i="15" s="1"/>
  <c r="N25" i="15"/>
  <c r="M25" i="15"/>
  <c r="L25" i="15"/>
  <c r="N24" i="15"/>
  <c r="M24" i="15"/>
  <c r="M26" i="15" s="1"/>
  <c r="L24" i="15"/>
  <c r="L26" i="15" s="1"/>
  <c r="P23" i="15"/>
  <c r="N20" i="15"/>
  <c r="C20" i="15"/>
  <c r="P18" i="15"/>
  <c r="N17" i="15"/>
  <c r="M17" i="15"/>
  <c r="M20" i="15" s="1"/>
  <c r="L17" i="15"/>
  <c r="L20" i="15" s="1"/>
  <c r="K17" i="15"/>
  <c r="K20" i="15" s="1"/>
  <c r="K32" i="15" s="1"/>
  <c r="J17" i="15"/>
  <c r="J20" i="15" s="1"/>
  <c r="I17" i="15"/>
  <c r="I20" i="15" s="1"/>
  <c r="I32" i="15" s="1"/>
  <c r="H17" i="15"/>
  <c r="H20" i="15" s="1"/>
  <c r="H32" i="15" s="1"/>
  <c r="G17" i="15"/>
  <c r="G20" i="15" s="1"/>
  <c r="F17" i="15"/>
  <c r="F20" i="15" s="1"/>
  <c r="E17" i="15"/>
  <c r="E20" i="15" s="1"/>
  <c r="E32" i="15" s="1"/>
  <c r="D17" i="15"/>
  <c r="D20" i="15" s="1"/>
  <c r="D32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F27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P22" i="14"/>
  <c r="I19" i="14"/>
  <c r="H19" i="14"/>
  <c r="H27" i="14" s="1"/>
  <c r="G19" i="14"/>
  <c r="F19" i="14"/>
  <c r="E19" i="14"/>
  <c r="E27" i="14" s="1"/>
  <c r="D19" i="14"/>
  <c r="C19" i="14"/>
  <c r="C27" i="14" s="1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F32" i="15"/>
  <c r="P38" i="15"/>
  <c r="L32" i="16"/>
  <c r="P25" i="16"/>
  <c r="N27" i="14"/>
  <c r="I27" i="14"/>
  <c r="P24" i="15"/>
  <c r="K27" i="14"/>
  <c r="P8" i="14"/>
  <c r="J32" i="15"/>
  <c r="P25" i="15"/>
  <c r="P8" i="15"/>
  <c r="P17" i="15"/>
  <c r="C30" i="15"/>
  <c r="C32" i="15"/>
  <c r="D27" i="14"/>
  <c r="P23" i="14"/>
  <c r="D30" i="16"/>
  <c r="D32" i="16" s="1"/>
  <c r="E26" i="16"/>
  <c r="E30" i="16" s="1"/>
  <c r="E32" i="16" s="1"/>
  <c r="P38" i="16"/>
  <c r="F32" i="16"/>
  <c r="C4" i="13"/>
  <c r="C5" i="13" s="1"/>
  <c r="P8" i="16"/>
  <c r="J32" i="16"/>
  <c r="P20" i="16"/>
  <c r="P26" i="15"/>
  <c r="M32" i="15"/>
  <c r="P19" i="14"/>
  <c r="M27" i="14"/>
  <c r="L27" i="14"/>
  <c r="P25" i="14"/>
  <c r="G32" i="15"/>
  <c r="P17" i="14"/>
  <c r="G27" i="14"/>
  <c r="P27" i="14" s="1"/>
  <c r="L30" i="15"/>
  <c r="L32" i="15" s="1"/>
  <c r="M30" i="15"/>
  <c r="P20" i="15"/>
  <c r="N26" i="15"/>
  <c r="N30" i="15" s="1"/>
  <c r="N32" i="15" s="1"/>
  <c r="P17" i="16"/>
  <c r="C26" i="16"/>
  <c r="P26" i="16" s="1"/>
  <c r="P30" i="15" l="1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<sst xmlns="http://schemas.openxmlformats.org/spreadsheetml/2006/main" count="132" uniqueCount="49">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</sst>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8"/>
  <sheetViews>
    <sheetView workbookViewId="0">
      <selection activeCell="D20" sqref="D2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72</v>
      </c>
    </row>
    <row r="7" spans="2:16" x14ac:dyDescent="0.3">
      <c r="B7" s="9" t="s">
        <v>21</v>
      </c>
      <c r="C7" s="37">
        <v>22</v>
      </c>
      <c r="D7" s="37">
        <v>16</v>
      </c>
      <c r="E7" s="37">
        <v>21</v>
      </c>
      <c r="F7" s="37">
        <v>19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78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16</v>
      </c>
      <c r="E11" s="11">
        <v>21</v>
      </c>
      <c r="F11" s="11">
        <v>19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78</v>
      </c>
    </row>
    <row r="12" spans="2:16" x14ac:dyDescent="0.3">
      <c r="B12" s="9" t="s">
        <v>16</v>
      </c>
      <c r="C12" s="12"/>
      <c r="D12" s="12">
        <v>4</v>
      </c>
      <c r="E12" s="12"/>
      <c r="F12" s="12">
        <v>2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>
        <f>F11*Params!$C$5*(1-Params!$C$3)-Params!$C$4</f>
        <v>10937.4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44908.800000000003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>
        <v>24.8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12676.2</v>
      </c>
      <c r="D20" s="28">
        <f t="shared" si="1"/>
        <v>9198.6</v>
      </c>
      <c r="E20" s="28">
        <f t="shared" si="1"/>
        <v>12096.6</v>
      </c>
      <c r="F20" s="28">
        <f t="shared" si="1"/>
        <v>10937.4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44908.800000000003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>
        <v>5072.1000000000004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30" si="2">SUM(C23:N23)</f>
        <v>20288.400000000001</v>
      </c>
    </row>
    <row r="24" spans="2:16" x14ac:dyDescent="0.3">
      <c r="B24" s="66" t="s">
        <v>45</v>
      </c>
      <c r="C24" s="70">
        <f>(6245.73/5)*(1-9.7%)</f>
        <v>1127.978838</v>
      </c>
      <c r="D24" s="70">
        <f>(6245.73/5)*(1-9.7%)</f>
        <v>1127.978838</v>
      </c>
      <c r="E24" s="70">
        <f>(6245.73/5)*(1-9.7%)</f>
        <v>1127.978838</v>
      </c>
      <c r="F24" s="70">
        <f>(6245.73/5)*(1-9.7%)</f>
        <v>1127.978838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4511.915352</v>
      </c>
    </row>
    <row r="25" spans="2:16" x14ac:dyDescent="0.3">
      <c r="B25" s="67" t="s">
        <v>46</v>
      </c>
      <c r="C25" s="69">
        <f>(6245.73/5)*9.7%</f>
        <v>121.16716199999998</v>
      </c>
      <c r="D25" s="69">
        <f>(6245.73/5)*9.7%</f>
        <v>121.16716199999998</v>
      </c>
      <c r="E25" s="69">
        <f>(6245.73/5)*9.7%</f>
        <v>121.16716199999998</v>
      </c>
      <c r="F25" s="69">
        <f>(6245.73/5)*9.7%</f>
        <v>121.16716199999998</v>
      </c>
      <c r="G25" s="10"/>
      <c r="H25" s="10"/>
      <c r="I25" s="10"/>
      <c r="J25" s="10"/>
      <c r="K25" s="10"/>
      <c r="L25" s="69"/>
      <c r="M25" s="69"/>
      <c r="N25" s="69"/>
      <c r="O25" s="4"/>
      <c r="P25" s="43">
        <f t="shared" si="2"/>
        <v>484.66864799999991</v>
      </c>
    </row>
    <row r="26" spans="2:16" x14ac:dyDescent="0.3">
      <c r="B26" s="68" t="s">
        <v>47</v>
      </c>
      <c r="C26" s="69">
        <f>C24*0.02</f>
        <v>22.559576759999999</v>
      </c>
      <c r="D26" s="69">
        <f>D24*0.02</f>
        <v>22.559576759999999</v>
      </c>
      <c r="E26" s="69">
        <f>E24*0.02</f>
        <v>22.559576759999999</v>
      </c>
      <c r="F26" s="69">
        <f>F24*0.02</f>
        <v>22.559576759999999</v>
      </c>
      <c r="G26" s="10"/>
      <c r="H26" s="10"/>
      <c r="I26" s="10"/>
      <c r="J26" s="10"/>
      <c r="K26" s="10"/>
      <c r="L26" s="69"/>
      <c r="M26" s="69"/>
      <c r="N26" s="69"/>
      <c r="O26" s="4"/>
      <c r="P26" s="43">
        <f t="shared" si="2"/>
        <v>90.238307039999995</v>
      </c>
    </row>
    <row r="27" spans="2:16" x14ac:dyDescent="0.3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>
        <f>1173.63+2603.69</f>
        <v>3777.32</v>
      </c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15119.52</v>
      </c>
    </row>
    <row r="28" spans="2:16" x14ac:dyDescent="0.3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>
        <v>330.62</v>
      </c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1346.7640000000001</v>
      </c>
    </row>
    <row r="29" spans="2:16" x14ac:dyDescent="0.3">
      <c r="B29" s="55" t="s">
        <v>44</v>
      </c>
      <c r="C29" s="64">
        <v>24.8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24.8</v>
      </c>
    </row>
    <row r="30" spans="2:16" x14ac:dyDescent="0.3">
      <c r="B30" s="8" t="s">
        <v>3</v>
      </c>
      <c r="C30" s="44">
        <f t="shared" ref="C30:N30" si="3">SUM(C23:C29)</f>
        <v>10512.961576759999</v>
      </c>
      <c r="D30" s="44">
        <f t="shared" si="3"/>
        <v>10415.335576759999</v>
      </c>
      <c r="E30" s="44">
        <f t="shared" si="3"/>
        <v>10486.263576759999</v>
      </c>
      <c r="F30" s="44">
        <f t="shared" si="3"/>
        <v>10451.74557676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 t="shared" si="2"/>
        <v>41866.306307039995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2163.2384232400018</v>
      </c>
      <c r="D32" s="47">
        <f t="shared" si="4"/>
        <v>-1216.7355767599984</v>
      </c>
      <c r="E32" s="47">
        <f t="shared" si="4"/>
        <v>1610.3364232400017</v>
      </c>
      <c r="F32" s="47">
        <f t="shared" si="4"/>
        <v>485.65442323999923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3042.4936929600044</v>
      </c>
    </row>
    <row r="34" spans="2:16" x14ac:dyDescent="0.3">
      <c r="B34" s="62" t="s">
        <v>37</v>
      </c>
      <c r="C34" s="54">
        <v>748</v>
      </c>
      <c r="D34" s="54">
        <v>544</v>
      </c>
      <c r="E34" s="54">
        <v>714</v>
      </c>
      <c r="F34" s="54">
        <v>646</v>
      </c>
      <c r="G34" s="54"/>
      <c r="H34" s="54"/>
      <c r="I34" s="54"/>
      <c r="J34" s="54"/>
      <c r="K34" s="54"/>
      <c r="L34" s="54"/>
      <c r="M34" s="54"/>
      <c r="N34" s="54"/>
      <c r="P34" s="61">
        <f>SUM(C34:N34)</f>
        <v>2652</v>
      </c>
    </row>
    <row r="35" spans="2:16" x14ac:dyDescent="0.3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>
        <v>330.62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1346.7640000000001</v>
      </c>
    </row>
    <row r="37" spans="2:16" x14ac:dyDescent="0.3">
      <c r="N37" s="54" t="s">
        <v>42</v>
      </c>
      <c r="P37" s="61">
        <f>(P34*0.357) + 1395</f>
        <v>2341.7640000000001</v>
      </c>
    </row>
    <row r="38" spans="2:16" x14ac:dyDescent="0.3">
      <c r="N38" s="54" t="s">
        <v>43</v>
      </c>
      <c r="P38" s="61">
        <f>P37-P35</f>
        <v>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7427.783972280009</v>
      </c>
    </row>
    <row r="4" spans="2:3" ht="16.95" customHeight="1" x14ac:dyDescent="0.3">
      <c r="B4" s="38" t="s">
        <v>39</v>
      </c>
      <c r="C4" s="40">
        <f>'2023'!P12+'2024'!P12+'2025'!P12</f>
        <v>47</v>
      </c>
    </row>
    <row r="5" spans="2:3" x14ac:dyDescent="0.3">
      <c r="B5" t="s">
        <v>48</v>
      </c>
      <c r="C5">
        <f>(21*2.92)-C4</f>
        <v>14.32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2025-05-09T11:04:26Z</dcterms:modified>
</cp:coreProperties>
</file>