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4\Normal\"/>
    </mc:Choice>
  </mc:AlternateContent>
  <xr:revisionPtr revIDLastSave="0" documentId="13_ncr:1_{899415B8-2E5B-4D6E-A126-D78D41E2D8F1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5" sheetId="14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FRAIS_KM" localSheetId="0">'2025'!$B$30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'2025'!$B$29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'2025'!$B$27</definedName>
    <definedName name="SORTIES" localSheetId="0">'2025'!$B$21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'2025'!$B$23</definedName>
    <definedName name="SORTIES_CHARGES_SOCIALES_PATRONALES">#REF!</definedName>
    <definedName name="SORTIES_FRAIS_KM" localSheetId="0">'2025'!$B$24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'2025'!$B$22</definedName>
    <definedName name="SORTIES_SALAIRE_NET">#REF!</definedName>
    <definedName name="TOTAL" localSheetId="0">'2025'!$P$3</definedName>
    <definedName name="TOTAL">#REF!</definedName>
    <definedName name="TOTAL_ENTREES" localSheetId="0">'2025'!$B$19</definedName>
    <definedName name="TOTAL_ENTREES">#REF!</definedName>
    <definedName name="TOTAL_SORTIES" localSheetId="0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F23" i="14"/>
  <c r="F17" i="14"/>
  <c r="D23" i="14" l="1"/>
  <c r="D25" i="14" s="1"/>
  <c r="D17" i="14"/>
  <c r="D19" i="14" s="1"/>
  <c r="D8" i="14"/>
  <c r="P30" i="14"/>
  <c r="P29" i="14"/>
  <c r="N25" i="14"/>
  <c r="M25" i="14"/>
  <c r="L25" i="14"/>
  <c r="K25" i="14"/>
  <c r="J25" i="14"/>
  <c r="I25" i="14"/>
  <c r="H25" i="14"/>
  <c r="G25" i="14"/>
  <c r="F25" i="14"/>
  <c r="P24" i="14"/>
  <c r="E23" i="14"/>
  <c r="E25" i="14" s="1"/>
  <c r="C25" i="14"/>
  <c r="P22" i="14"/>
  <c r="N19" i="14"/>
  <c r="M19" i="14"/>
  <c r="L19" i="14"/>
  <c r="K19" i="14"/>
  <c r="J19" i="14"/>
  <c r="J27" i="14" s="1"/>
  <c r="I19" i="14"/>
  <c r="H19" i="14"/>
  <c r="G19" i="14"/>
  <c r="F19" i="14"/>
  <c r="P18" i="14"/>
  <c r="E17" i="14"/>
  <c r="E19" i="14" s="1"/>
  <c r="C19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C8" i="14"/>
  <c r="P7" i="14"/>
  <c r="P6" i="14"/>
  <c r="G27" i="14" l="1"/>
  <c r="F27" i="14"/>
  <c r="C27" i="14"/>
  <c r="K27" i="14"/>
  <c r="D27" i="14"/>
  <c r="M27" i="14"/>
  <c r="E27" i="14"/>
  <c r="N27" i="14"/>
  <c r="P8" i="14"/>
  <c r="L27" i="14"/>
  <c r="H27" i="14"/>
  <c r="P25" i="14"/>
  <c r="I27" i="14"/>
  <c r="P17" i="14"/>
  <c r="P23" i="14"/>
  <c r="P19" i="14"/>
  <c r="P27" i="14" l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B687A047-0D62-49CC-9DE6-4054C45BEA1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l'attente du montant</t>
        </r>
      </text>
    </comment>
  </commentList>
</comments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<sst xmlns="http://schemas.openxmlformats.org/spreadsheetml/2006/main" count="44" uniqueCount="43">
  <si>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</si>
  <si>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</si>
  <si>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</si>
  <si>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</si>
  <si>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</si>
  <si>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</si>
  <si>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</si>
  <si>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</si>
  <si>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</si>
  <si>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</si>
  <si>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</si>
  <si>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</si>
  <si>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</si>
  <si>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</si>
  <si>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</si>
  <si>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</si>
  <si>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</si>
  <si>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</si>
  <si>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</si>
  <si>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</si>
  <si>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</si>
  <si>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</si>
  <si>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</si>
  <si>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</si>
  <si>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</si>
  <si>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</si>
  <si>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</si>
  <si>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</si>
  <si>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</si>
  <si>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</si>
  <si>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</si>
  <si>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</si>
  <si>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</si>
  <si>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</si>
  <si>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</si>
  <si>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</si>
  <si>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</si>
  <si>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</si>
  <si>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</si>
  <si>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</si>
  <si>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</si>
  <si>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2025)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</si>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</sst>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topLeftCell="B1" workbookViewId="0">
      <selection activeCell="G39" sqref="G3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>
        <v>13</v>
      </c>
      <c r="E6" s="35">
        <v>19</v>
      </c>
      <c r="F6" s="37">
        <v>19</v>
      </c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51</v>
      </c>
    </row>
    <row r="7" spans="2:16" x14ac:dyDescent="0.3">
      <c r="B7" s="9" t="s">
        <v>21</v>
      </c>
      <c r="C7" s="37"/>
      <c r="D7" s="37">
        <v>13</v>
      </c>
      <c r="E7" s="37">
        <v>21</v>
      </c>
      <c r="F7" s="37">
        <v>21</v>
      </c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55</v>
      </c>
    </row>
    <row r="8" spans="2:16" x14ac:dyDescent="0.3">
      <c r="B8" s="18" t="s">
        <v>22</v>
      </c>
      <c r="C8" s="63">
        <f>C7-C6</f>
        <v>0</v>
      </c>
      <c r="D8" s="63">
        <f>D7-D6</f>
        <v>0</v>
      </c>
      <c r="E8" s="63">
        <f t="shared" ref="E8:N8" si="0">E7-E6</f>
        <v>2</v>
      </c>
      <c r="F8" s="63">
        <f t="shared" si="0"/>
        <v>2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>
        <v>13</v>
      </c>
      <c r="E11" s="11">
        <v>21</v>
      </c>
      <c r="F11" s="11">
        <v>21</v>
      </c>
      <c r="G11" s="11"/>
      <c r="H11" s="11"/>
      <c r="I11" s="11"/>
      <c r="J11" s="11"/>
      <c r="K11" s="11"/>
      <c r="L11" s="11"/>
      <c r="M11" s="11"/>
      <c r="N11" s="11"/>
      <c r="P11" s="58">
        <f>SUM(C11:N11)</f>
        <v>55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3">
      <c r="B13" s="9" t="s">
        <v>17</v>
      </c>
      <c r="C13" s="12"/>
      <c r="D13" s="12">
        <v>2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2</v>
      </c>
    </row>
    <row r="14" spans="2:16" x14ac:dyDescent="0.3">
      <c r="B14" s="18" t="s">
        <v>15</v>
      </c>
      <c r="C14" s="23"/>
      <c r="D14" s="23"/>
      <c r="E14" s="23"/>
      <c r="F14" s="23">
        <v>0.5</v>
      </c>
      <c r="G14" s="23"/>
      <c r="H14" s="23"/>
      <c r="I14" s="23"/>
      <c r="J14" s="23"/>
      <c r="K14" s="23"/>
      <c r="L14" s="23"/>
      <c r="M14" s="23"/>
      <c r="N14" s="23"/>
      <c r="P14" s="58">
        <f>SUM(C14:N14)</f>
        <v>0.5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>
        <f>D11*Params!$C$5*(1-Params!$C$3)-Params!$C$4</f>
        <v>6981.4000000000005</v>
      </c>
      <c r="E17" s="10">
        <f>E11*Params!$C$5*(1-Params!$C$3)-Params!$C$4</f>
        <v>11323.800000000001</v>
      </c>
      <c r="F17" s="10">
        <f>F11*Params!$C$5*(1-Params!$C$3)-Params!$C$4</f>
        <v>11323.800000000001</v>
      </c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29629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>SUM(C17:C18)</f>
        <v>0</v>
      </c>
      <c r="D19" s="28">
        <f>SUM(D17:D18)</f>
        <v>6981.4000000000005</v>
      </c>
      <c r="E19" s="28">
        <f t="shared" ref="E19:N19" si="1">SUM(E17:E18)</f>
        <v>11323.800000000001</v>
      </c>
      <c r="F19" s="28">
        <f t="shared" si="1"/>
        <v>11323.800000000001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29629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>
        <v>3538.19</v>
      </c>
      <c r="E22" s="10">
        <v>5901.37</v>
      </c>
      <c r="F22" s="10">
        <v>5901.37</v>
      </c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15340.93</v>
      </c>
    </row>
    <row r="23" spans="2:16" x14ac:dyDescent="0.3">
      <c r="B23" s="9" t="s">
        <v>8</v>
      </c>
      <c r="C23" s="10"/>
      <c r="D23" s="10">
        <f>765.3+1515.71</f>
        <v>2281.0100000000002</v>
      </c>
      <c r="E23" s="10">
        <f>1231.96+2477.33</f>
        <v>3709.29</v>
      </c>
      <c r="F23" s="10">
        <f>1231.96+2477.33</f>
        <v>3709.29</v>
      </c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9699.59</v>
      </c>
    </row>
    <row r="24" spans="2:16" x14ac:dyDescent="0.3">
      <c r="B24" s="55" t="s">
        <v>40</v>
      </c>
      <c r="C24" s="10"/>
      <c r="D24" s="10">
        <v>446.97</v>
      </c>
      <c r="E24" s="10">
        <v>660.49</v>
      </c>
      <c r="F24" s="10">
        <v>660.49</v>
      </c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1767.95</v>
      </c>
    </row>
    <row r="25" spans="2:16" x14ac:dyDescent="0.3">
      <c r="B25" s="8" t="s">
        <v>3</v>
      </c>
      <c r="C25" s="44">
        <f>SUM(C22:C24)</f>
        <v>0</v>
      </c>
      <c r="D25" s="44">
        <f>SUM(D22:D24)</f>
        <v>6266.170000000001</v>
      </c>
      <c r="E25" s="44">
        <f t="shared" ref="E25:N25" si="2">SUM(E22:E24)</f>
        <v>10271.15</v>
      </c>
      <c r="F25" s="44">
        <f t="shared" si="2"/>
        <v>10271.15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0">
        <f>SUM(C25:N25)</f>
        <v>26808.47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>C19-C25</f>
        <v>0</v>
      </c>
      <c r="D27" s="47">
        <f>D19-D25</f>
        <v>715.22999999999956</v>
      </c>
      <c r="E27" s="47">
        <f t="shared" ref="E27:N27" si="3">E19-E25</f>
        <v>1052.6500000000015</v>
      </c>
      <c r="F27" s="47">
        <f t="shared" si="3"/>
        <v>1052.6500000000015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59">
        <f>SUM(C27:O27)</f>
        <v>2820.5300000000025</v>
      </c>
    </row>
    <row r="29" spans="2:16" x14ac:dyDescent="0.3">
      <c r="B29" s="62" t="s">
        <v>37</v>
      </c>
      <c r="C29" s="54"/>
      <c r="D29" s="54">
        <v>1020.5</v>
      </c>
      <c r="E29" s="54">
        <v>1648.5</v>
      </c>
      <c r="F29" s="54">
        <v>1648.5</v>
      </c>
      <c r="G29" s="54"/>
      <c r="H29" s="54"/>
      <c r="I29" s="54"/>
      <c r="J29" s="54"/>
      <c r="K29" s="54"/>
      <c r="L29" s="54"/>
      <c r="M29" s="54"/>
      <c r="N29" s="54"/>
      <c r="P29" s="61">
        <f>SUM(C29:N29)</f>
        <v>4317.5</v>
      </c>
    </row>
    <row r="30" spans="2:16" x14ac:dyDescent="0.3">
      <c r="B30" s="62" t="s">
        <v>38</v>
      </c>
      <c r="C30" s="54"/>
      <c r="D30" s="54">
        <v>446.97</v>
      </c>
      <c r="E30" s="54">
        <v>660.49</v>
      </c>
      <c r="F30" s="54">
        <v>660.49</v>
      </c>
      <c r="G30" s="54"/>
      <c r="H30" s="54"/>
      <c r="I30" s="54"/>
      <c r="J30" s="54"/>
      <c r="K30" s="54"/>
      <c r="L30" s="54"/>
      <c r="M30" s="54"/>
      <c r="N30" s="54"/>
      <c r="P30" s="61">
        <f>SUM(C30:N30)</f>
        <v>1767.95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23</v>
      </c>
      <c r="C2" s="67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590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33</v>
      </c>
      <c r="C2" s="68"/>
    </row>
    <row r="3" spans="2:3" ht="16.95" customHeight="1" x14ac:dyDescent="0.3">
      <c r="B3" s="38" t="s">
        <v>34</v>
      </c>
      <c r="C3" s="39">
        <f>'2025'!P27</f>
        <v>2820.5300000000025</v>
      </c>
    </row>
    <row r="4" spans="2:3" ht="16.95" customHeight="1" x14ac:dyDescent="0.3">
      <c r="B4" s="38" t="s">
        <v>39</v>
      </c>
      <c r="C4" s="40">
        <f>'2025'!P12</f>
        <v>0</v>
      </c>
    </row>
    <row r="5" spans="2:3" x14ac:dyDescent="0.3">
      <c r="B5" s="38" t="s">
        <v>42</v>
      </c>
      <c r="C5" s="40">
        <f>3*2.08-0.84</f>
        <v>5.4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2025-05-09T10:07:10Z</dcterms:modified>
</cp:coreProperties>
</file>