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6" i="14" l="1"/>
  <c r="P31" i="14"/>
  <c r="P30" i="14"/>
  <c r="M28" i="14"/>
  <c r="N26" i="14"/>
  <c r="M26" i="14"/>
  <c r="L26" i="14"/>
  <c r="K26" i="14"/>
  <c r="K28" i="14" s="1"/>
  <c r="J26" i="14"/>
  <c r="I26" i="14"/>
  <c r="H26" i="14"/>
  <c r="G26" i="14"/>
  <c r="F26" i="14"/>
  <c r="C26" i="14"/>
  <c r="P25" i="14"/>
  <c r="P24" i="14"/>
  <c r="P23" i="14"/>
  <c r="E23" i="14"/>
  <c r="E28" i="14" s="1"/>
  <c r="D23" i="14"/>
  <c r="D26" i="14" s="1"/>
  <c r="C23" i="14"/>
  <c r="P22" i="14"/>
  <c r="N19" i="14"/>
  <c r="N28" i="14" s="1"/>
  <c r="M19" i="14"/>
  <c r="L19" i="14"/>
  <c r="L28" i="14" s="1"/>
  <c r="K19" i="14"/>
  <c r="J19" i="14"/>
  <c r="J28" i="14" s="1"/>
  <c r="I19" i="14"/>
  <c r="I28" i="14" s="1"/>
  <c r="H19" i="14"/>
  <c r="H28" i="14" s="1"/>
  <c r="G19" i="14"/>
  <c r="G28" i="14" s="1"/>
  <c r="F19" i="14"/>
  <c r="F28" i="14" s="1"/>
  <c r="E19" i="14"/>
  <c r="P18" i="14"/>
  <c r="E17" i="14"/>
  <c r="D17" i="14"/>
  <c r="D19" i="14" s="1"/>
  <c r="D28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C28" i="14"/>
  <c r="P28" i="14" s="1"/>
  <c r="C3" i="13" s="1"/>
  <c r="P19" i="14"/>
  <c r="P17" i="14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<sst xmlns="http://schemas.openxmlformats.org/spreadsheetml/2006/main" count="45" uniqueCount="44">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</sst>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topLeftCell="B10" workbookViewId="0">
      <selection activeCell="E27" sqref="E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63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>
        <f>E11*Params!$C$5*(1-Params!$C$3)-Params!$C$4</f>
        <v>9836.16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29508.48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9836.16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29508.48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5417.81</v>
      </c>
      <c r="D22" s="10">
        <v>5416.65</v>
      </c>
      <c r="E22" s="10">
        <v>5416.65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16251.109999999999</v>
      </c>
    </row>
    <row r="23" spans="2:16" x14ac:dyDescent="0.45">
      <c r="B23" s="9" t="s">
        <v>8</v>
      </c>
      <c r="C23" s="10">
        <f>1137.6+2277.19</f>
        <v>3414.79</v>
      </c>
      <c r="D23" s="10">
        <f>1138.76+2277.76</f>
        <v>3416.5200000000004</v>
      </c>
      <c r="E23" s="10">
        <f>1138.76+2277.76</f>
        <v>3416.5200000000004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10247.830000000002</v>
      </c>
    </row>
    <row r="24" spans="2:16" x14ac:dyDescent="0.45">
      <c r="B24" s="55" t="s">
        <v>40</v>
      </c>
      <c r="C24" s="10">
        <v>414.16</v>
      </c>
      <c r="D24" s="10">
        <v>385.6</v>
      </c>
      <c r="E24" s="10">
        <v>399.88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1199.6399999999999</v>
      </c>
    </row>
    <row r="25" spans="2:16" x14ac:dyDescent="0.45">
      <c r="B25" s="55" t="s">
        <v>43</v>
      </c>
      <c r="C25" s="64"/>
      <c r="D25" s="64"/>
      <c r="E25" s="64">
        <v>392.87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392.87</v>
      </c>
    </row>
    <row r="26" spans="2:16" x14ac:dyDescent="0.45">
      <c r="B26" s="8" t="s">
        <v>3</v>
      </c>
      <c r="C26" s="44">
        <f>SUM(C22:C24)</f>
        <v>9246.76</v>
      </c>
      <c r="D26" s="44">
        <f>SUM(D22:D24)</f>
        <v>9218.77</v>
      </c>
      <c r="E26" s="44">
        <f>SUM(E22:E25)</f>
        <v>9625.92</v>
      </c>
      <c r="F26" s="44">
        <f t="shared" ref="F26:M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>SUM(N22:N24)</f>
        <v>0</v>
      </c>
      <c r="O26" s="4"/>
      <c r="P26" s="60">
        <f>SUM(C26:N26)</f>
        <v>28091.449999999997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1061.3600000000006</v>
      </c>
      <c r="D28" s="47">
        <f t="shared" si="3"/>
        <v>145.43000000000029</v>
      </c>
      <c r="E28" s="47">
        <f t="shared" si="3"/>
        <v>210.23999999999978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1417.0300000000007</v>
      </c>
    </row>
    <row r="30" spans="2:16" x14ac:dyDescent="0.45">
      <c r="B30" s="62" t="s">
        <v>37</v>
      </c>
      <c r="C30" s="54">
        <v>880</v>
      </c>
      <c r="D30" s="54">
        <v>800</v>
      </c>
      <c r="E30" s="54">
        <v>840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2520</v>
      </c>
    </row>
    <row r="31" spans="2:16" x14ac:dyDescent="0.45">
      <c r="B31" s="62" t="s">
        <v>38</v>
      </c>
      <c r="C31" s="54">
        <v>414.16</v>
      </c>
      <c r="D31" s="54">
        <v>385.6</v>
      </c>
      <c r="E31" s="54">
        <v>399.88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1199.6399999999999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6" sqref="C1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9" t="s">
        <v>33</v>
      </c>
      <c r="C2" s="69"/>
    </row>
    <row r="3" spans="2:3" ht="17" customHeight="1" x14ac:dyDescent="0.45">
      <c r="B3" s="38" t="s">
        <v>34</v>
      </c>
      <c r="C3" s="39">
        <f>'2025'!P28</f>
        <v>1417.0300000000007</v>
      </c>
    </row>
    <row r="4" spans="2:3" ht="17" customHeight="1" x14ac:dyDescent="0.45">
      <c r="B4" s="38" t="s">
        <v>39</v>
      </c>
      <c r="C4" s="40">
        <f>'2025'!P12</f>
        <v>0</v>
      </c>
    </row>
    <row r="5" spans="2:3" x14ac:dyDescent="0.45">
      <c r="B5" t="s">
        <v>42</v>
      </c>
      <c r="C5">
        <f>(2.08*3)-C4</f>
        <v>6.24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2025-04-08T21:28:25Z</dcterms:modified>
</cp:coreProperties>
</file>