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3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'2024'!$B$32</definedName>
    <definedName name="FRAIS_KM" localSheetId="1">'2025'!$B$32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'2024'!$B$31</definedName>
    <definedName name="NOMBRE_KM" localSheetId="1">'2025'!$B$31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'2024'!$B$29</definedName>
    <definedName name="SOLDE" localSheetId="1">'2025'!$B$29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'2024'!$B$27</definedName>
    <definedName name="TOTAL_SORTIES" localSheetId="1">'2025'!$B$27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7" i="15" l="1"/>
  <c r="E27" i="15"/>
  <c r="F27" i="15"/>
  <c r="G27" i="15"/>
  <c r="H27" i="15"/>
  <c r="I27" i="15"/>
  <c r="J27" i="15"/>
  <c r="K27" i="15"/>
  <c r="K29" i="15" s="1"/>
  <c r="L27" i="15"/>
  <c r="M27" i="15"/>
  <c r="N27" i="15"/>
  <c r="N29" i="15" s="1"/>
  <c r="C27" i="15"/>
  <c r="D20" i="15"/>
  <c r="E20" i="15"/>
  <c r="F20" i="15"/>
  <c r="G20" i="15"/>
  <c r="G29" i="15" s="1"/>
  <c r="H20" i="15"/>
  <c r="I20" i="15"/>
  <c r="J20" i="15"/>
  <c r="K20" i="15"/>
  <c r="L20" i="15"/>
  <c r="M20" i="15"/>
  <c r="M29" i="15" s="1"/>
  <c r="N20" i="15"/>
  <c r="C20" i="15"/>
  <c r="C5" i="13"/>
  <c r="P34" i="15"/>
  <c r="P35" i="15" s="1"/>
  <c r="P32" i="15"/>
  <c r="P31" i="15"/>
  <c r="P25" i="15"/>
  <c r="E24" i="15"/>
  <c r="D24" i="15"/>
  <c r="C24" i="15"/>
  <c r="P23" i="15"/>
  <c r="I29" i="15"/>
  <c r="H29" i="15"/>
  <c r="F29" i="15"/>
  <c r="P18" i="15"/>
  <c r="E17" i="15"/>
  <c r="D17" i="15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P8" i="15" s="1"/>
  <c r="D8" i="15"/>
  <c r="C8" i="15"/>
  <c r="P7" i="15"/>
  <c r="P6" i="15"/>
  <c r="P32" i="14"/>
  <c r="P31" i="14"/>
  <c r="P34" i="14" s="1"/>
  <c r="P35" i="14" s="1"/>
  <c r="K29" i="14"/>
  <c r="J29" i="14"/>
  <c r="I29" i="14"/>
  <c r="H29" i="14"/>
  <c r="D29" i="14"/>
  <c r="C29" i="14"/>
  <c r="N27" i="14"/>
  <c r="M27" i="14"/>
  <c r="K27" i="14"/>
  <c r="J27" i="14"/>
  <c r="I27" i="14"/>
  <c r="H27" i="14"/>
  <c r="G27" i="14"/>
  <c r="F27" i="14"/>
  <c r="E27" i="14"/>
  <c r="E29" i="14" s="1"/>
  <c r="D27" i="14"/>
  <c r="C27" i="14"/>
  <c r="P26" i="14"/>
  <c r="P25" i="14"/>
  <c r="N24" i="14"/>
  <c r="M24" i="14"/>
  <c r="L24" i="14"/>
  <c r="L27" i="14" s="1"/>
  <c r="L29" i="14" s="1"/>
  <c r="K24" i="14"/>
  <c r="J24" i="14"/>
  <c r="I24" i="14"/>
  <c r="H24" i="14"/>
  <c r="G24" i="14"/>
  <c r="P24" i="14" s="1"/>
  <c r="P23" i="14"/>
  <c r="N20" i="14"/>
  <c r="N29" i="14" s="1"/>
  <c r="L20" i="14"/>
  <c r="K20" i="14"/>
  <c r="J20" i="14"/>
  <c r="I20" i="14"/>
  <c r="H20" i="14"/>
  <c r="G20" i="14"/>
  <c r="G29" i="14" s="1"/>
  <c r="F20" i="14"/>
  <c r="F29" i="14" s="1"/>
  <c r="E20" i="14"/>
  <c r="D20" i="14"/>
  <c r="C20" i="14"/>
  <c r="P19" i="14"/>
  <c r="P18" i="14"/>
  <c r="N17" i="14"/>
  <c r="M17" i="14"/>
  <c r="M20" i="14" s="1"/>
  <c r="M29" i="14" s="1"/>
  <c r="L17" i="14"/>
  <c r="K17" i="14"/>
  <c r="J17" i="14"/>
  <c r="I17" i="14"/>
  <c r="H17" i="14"/>
  <c r="G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L29" i="15" l="1"/>
  <c r="J29" i="15"/>
  <c r="E29" i="15"/>
  <c r="P27" i="15"/>
  <c r="C29" i="15"/>
  <c r="P29" i="14"/>
  <c r="D29" i="15"/>
  <c r="P20" i="15"/>
  <c r="P20" i="14"/>
  <c r="P27" i="14"/>
  <c r="P17" i="15"/>
  <c r="P24" i="15"/>
  <c r="P29" i="15" l="1"/>
  <c r="C3" i="13" s="1"/>
</calcChain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<sst xmlns="http://schemas.openxmlformats.org/spreadsheetml/2006/main" count="88" uniqueCount="48">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</sst>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B1" workbookViewId="0">
      <selection activeCell="G3" sqref="G3:N3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45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v>27.73</v>
      </c>
      <c r="O19" s="4"/>
      <c r="P19" s="41">
        <f>SUM(C19:N19)</f>
        <v>27.73</v>
      </c>
    </row>
    <row r="20" spans="2:16" x14ac:dyDescent="0.45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4368.7299999999996</v>
      </c>
      <c r="O20" s="5"/>
      <c r="P20" s="42">
        <f>SUM(C20:O20)</f>
        <v>41526.930000000008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45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45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45">
      <c r="B26" s="55" t="s">
        <v>45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>
        <v>27.73</v>
      </c>
      <c r="O26" s="4"/>
      <c r="P26" s="43">
        <f>SUM(C26:N26)</f>
        <v>27.73</v>
      </c>
    </row>
    <row r="27" spans="2:16" x14ac:dyDescent="0.45">
      <c r="B27" s="8" t="s">
        <v>3</v>
      </c>
      <c r="C27" s="44">
        <f t="shared" ref="C27:M27" si="2">SUM(C23:C25)</f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5413.29</v>
      </c>
      <c r="H27" s="44">
        <f t="shared" si="2"/>
        <v>5441.27</v>
      </c>
      <c r="I27" s="44">
        <f t="shared" si="2"/>
        <v>5481.45</v>
      </c>
      <c r="J27" s="44">
        <f t="shared" si="2"/>
        <v>5229.95</v>
      </c>
      <c r="K27" s="44">
        <f t="shared" si="2"/>
        <v>3990.9399999999996</v>
      </c>
      <c r="L27" s="44">
        <f t="shared" si="2"/>
        <v>5481.45</v>
      </c>
      <c r="M27" s="44">
        <f t="shared" si="2"/>
        <v>5428.25</v>
      </c>
      <c r="N27" s="44">
        <f>SUM(N23:N26)</f>
        <v>5402.78</v>
      </c>
      <c r="O27" s="4"/>
      <c r="P27" s="60">
        <f>SUM(C27:N27)</f>
        <v>41869.380000000005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-189.09000000000015</v>
      </c>
      <c r="H29" s="47">
        <f t="shared" si="3"/>
        <v>371.72999999999956</v>
      </c>
      <c r="I29" s="47">
        <f t="shared" si="3"/>
        <v>1214.7500000000009</v>
      </c>
      <c r="J29" s="47">
        <f t="shared" si="3"/>
        <v>-2360.9499999999998</v>
      </c>
      <c r="K29" s="47">
        <f t="shared" si="3"/>
        <v>350.0600000000004</v>
      </c>
      <c r="L29" s="47">
        <f t="shared" si="3"/>
        <v>1214.7500000000009</v>
      </c>
      <c r="M29" s="47">
        <f t="shared" si="3"/>
        <v>90.350000000000364</v>
      </c>
      <c r="N29" s="47">
        <f t="shared" si="3"/>
        <v>-1034.0500000000002</v>
      </c>
      <c r="P29" s="59">
        <f>SUM(C29:O29)</f>
        <v>-342.449999999998</v>
      </c>
    </row>
    <row r="31" spans="2:16" x14ac:dyDescent="0.45">
      <c r="B31" s="62" t="s">
        <v>37</v>
      </c>
      <c r="C31" s="54"/>
      <c r="D31" s="54"/>
      <c r="E31" s="54"/>
      <c r="F31" s="54"/>
      <c r="G31" s="54">
        <v>360</v>
      </c>
      <c r="H31" s="54">
        <v>400</v>
      </c>
      <c r="I31" s="54">
        <v>460</v>
      </c>
      <c r="J31" s="54">
        <v>200</v>
      </c>
      <c r="K31" s="54">
        <v>300</v>
      </c>
      <c r="L31" s="54">
        <v>460</v>
      </c>
      <c r="M31" s="54">
        <v>380</v>
      </c>
      <c r="N31" s="54">
        <v>300</v>
      </c>
      <c r="P31" s="61">
        <f>SUM(C31:N31)</f>
        <v>2860</v>
      </c>
    </row>
    <row r="32" spans="2:16" x14ac:dyDescent="0.45">
      <c r="B32" s="62" t="s">
        <v>38</v>
      </c>
      <c r="C32" s="54"/>
      <c r="D32" s="54"/>
      <c r="E32" s="54"/>
      <c r="F32" s="54"/>
      <c r="G32" s="54">
        <v>239.4</v>
      </c>
      <c r="H32" s="54">
        <v>266</v>
      </c>
      <c r="I32" s="54">
        <v>305.89999999999998</v>
      </c>
      <c r="J32" s="54">
        <v>133</v>
      </c>
      <c r="K32" s="54">
        <v>199.5</v>
      </c>
      <c r="L32" s="54">
        <v>305.89999999999998</v>
      </c>
      <c r="M32" s="54">
        <v>252.7</v>
      </c>
      <c r="N32" s="54">
        <v>199.5</v>
      </c>
      <c r="P32" s="61">
        <f>SUM(C32:N32)</f>
        <v>1901.8999999999999</v>
      </c>
    </row>
    <row r="34" spans="14:16" x14ac:dyDescent="0.45">
      <c r="N34" s="54" t="s">
        <v>42</v>
      </c>
      <c r="P34" s="61">
        <f>P31*0.665</f>
        <v>1901.9</v>
      </c>
    </row>
    <row r="35" spans="14:16" x14ac:dyDescent="0.45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B17" workbookViewId="0">
      <selection activeCell="C27" sqref="C27:N27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20</v>
      </c>
      <c r="D7" s="37">
        <v>20</v>
      </c>
      <c r="E7" s="37">
        <v>18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58</v>
      </c>
    </row>
    <row r="8" spans="2:16" x14ac:dyDescent="0.45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</v>
      </c>
      <c r="D11" s="11">
        <v>20</v>
      </c>
      <c r="E11" s="11">
        <v>18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58</v>
      </c>
    </row>
    <row r="12" spans="2:16" x14ac:dyDescent="0.45">
      <c r="B12" s="9" t="s">
        <v>16</v>
      </c>
      <c r="C12" s="12">
        <v>1</v>
      </c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4</v>
      </c>
    </row>
    <row r="13" spans="2:16" x14ac:dyDescent="0.45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16850.2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70"/>
    </row>
    <row r="20" spans="2:16" x14ac:dyDescent="0.45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16878.400000000001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3087.14</v>
      </c>
      <c r="D23" s="10">
        <v>3229.14</v>
      </c>
      <c r="E23" s="10">
        <v>3229.14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9545.42</v>
      </c>
    </row>
    <row r="24" spans="2:16" x14ac:dyDescent="0.45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5799.45</v>
      </c>
    </row>
    <row r="25" spans="2:16" x14ac:dyDescent="0.45">
      <c r="B25" s="55" t="s">
        <v>40</v>
      </c>
      <c r="C25" s="10">
        <v>266</v>
      </c>
      <c r="D25" s="10">
        <v>366</v>
      </c>
      <c r="E25" s="10">
        <v>239.4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871.4</v>
      </c>
    </row>
    <row r="26" spans="2:16" x14ac:dyDescent="0.45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45">
      <c r="B27" s="8" t="s">
        <v>3</v>
      </c>
      <c r="C27" s="44">
        <f>SUM(C23:C26)</f>
        <v>5237.5499999999993</v>
      </c>
      <c r="D27" s="44">
        <f t="shared" ref="D27:N27" si="2">SUM(D23:D26)</f>
        <v>5553.35</v>
      </c>
      <c r="E27" s="44">
        <f t="shared" si="2"/>
        <v>5453.5699999999988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16244.469999999998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575.45000000000073</v>
      </c>
      <c r="D29" s="47">
        <f t="shared" si="3"/>
        <v>259.64999999999964</v>
      </c>
      <c r="E29" s="47">
        <f t="shared" si="3"/>
        <v>-201.16999999999916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633.9300000000012</v>
      </c>
    </row>
    <row r="31" spans="2:16" x14ac:dyDescent="0.45">
      <c r="B31" s="62" t="s">
        <v>37</v>
      </c>
      <c r="C31" s="54">
        <v>400</v>
      </c>
      <c r="D31" s="54">
        <v>400</v>
      </c>
      <c r="E31" s="54">
        <v>360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1160</v>
      </c>
    </row>
    <row r="32" spans="2:16" x14ac:dyDescent="0.45">
      <c r="B32" s="62" t="s">
        <v>38</v>
      </c>
      <c r="C32" s="54">
        <v>266</v>
      </c>
      <c r="D32" s="54">
        <v>266</v>
      </c>
      <c r="E32" s="54">
        <v>239.4</v>
      </c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771.4</v>
      </c>
    </row>
    <row r="34" spans="14:16" x14ac:dyDescent="0.45">
      <c r="N34" s="54" t="s">
        <v>42</v>
      </c>
      <c r="P34" s="61">
        <f>P31*0.665</f>
        <v>771.40000000000009</v>
      </c>
    </row>
    <row r="35" spans="14:16" x14ac:dyDescent="0.45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9" t="s">
        <v>33</v>
      </c>
      <c r="C2" s="69"/>
    </row>
    <row r="3" spans="2:3" ht="17" customHeight="1" x14ac:dyDescent="0.45">
      <c r="B3" s="38" t="s">
        <v>34</v>
      </c>
      <c r="C3" s="39">
        <f>'2024'!P29+'2025'!P29</f>
        <v>291.4800000000032</v>
      </c>
    </row>
    <row r="4" spans="2:3" ht="17" customHeight="1" x14ac:dyDescent="0.45">
      <c r="B4" s="38" t="s">
        <v>39</v>
      </c>
      <c r="C4" s="40">
        <f>'2024'!P12+'2025'!P12</f>
        <v>22</v>
      </c>
    </row>
    <row r="5" spans="2:3" x14ac:dyDescent="0.45">
      <c r="B5" t="s">
        <v>44</v>
      </c>
      <c r="C5">
        <f>(2.08*11)-C4</f>
        <v>0.88000000000000256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2025-04-08T20:35:43Z</dcterms:modified>
</cp:coreProperties>
</file>