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027228E0-44D2-4721-87E2-1A16E2BBB9F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25" i="16"/>
  <c r="D17" i="16"/>
  <c r="E25" i="16"/>
  <c r="F25" i="16"/>
  <c r="G25" i="16"/>
  <c r="H25" i="16"/>
  <c r="I25" i="16"/>
  <c r="J25" i="16"/>
  <c r="K25" i="16"/>
  <c r="L25" i="16"/>
  <c r="M25" i="16"/>
  <c r="N25" i="16"/>
  <c r="C23" i="16"/>
  <c r="C25" i="16" s="1"/>
  <c r="P27" i="16"/>
  <c r="P24" i="16"/>
  <c r="P22" i="16"/>
  <c r="H19" i="16"/>
  <c r="G19" i="16"/>
  <c r="F19" i="16"/>
  <c r="E19" i="16"/>
  <c r="D19" i="16"/>
  <c r="P18" i="16"/>
  <c r="N19" i="16"/>
  <c r="M19" i="16"/>
  <c r="L19" i="16"/>
  <c r="K19" i="16"/>
  <c r="J19" i="16"/>
  <c r="I19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N23" i="15"/>
  <c r="N25" i="15" s="1"/>
  <c r="P30" i="15"/>
  <c r="H28" i="15"/>
  <c r="G28" i="15"/>
  <c r="F28" i="15"/>
  <c r="E28" i="15"/>
  <c r="D28" i="15"/>
  <c r="C28" i="15"/>
  <c r="P27" i="15"/>
  <c r="N26" i="15"/>
  <c r="M26" i="15"/>
  <c r="L26" i="15"/>
  <c r="K26" i="15"/>
  <c r="J26" i="15"/>
  <c r="I26" i="15"/>
  <c r="M25" i="15"/>
  <c r="M24" i="15"/>
  <c r="L24" i="15"/>
  <c r="K24" i="15"/>
  <c r="J24" i="15"/>
  <c r="I24" i="15"/>
  <c r="M23" i="15"/>
  <c r="L23" i="15"/>
  <c r="K23" i="15"/>
  <c r="K25" i="15" s="1"/>
  <c r="J23" i="15"/>
  <c r="J25" i="15" s="1"/>
  <c r="J28" i="15" s="1"/>
  <c r="I23" i="15"/>
  <c r="P22" i="15"/>
  <c r="H19" i="15"/>
  <c r="G19" i="15"/>
  <c r="F19" i="15"/>
  <c r="F32" i="15" s="1"/>
  <c r="E19" i="15"/>
  <c r="E32" i="15" s="1"/>
  <c r="D19" i="15"/>
  <c r="D32" i="15" s="1"/>
  <c r="C19" i="15"/>
  <c r="C32" i="15" s="1"/>
  <c r="P18" i="15"/>
  <c r="N17" i="15"/>
  <c r="N19" i="15" s="1"/>
  <c r="M17" i="15"/>
  <c r="M19" i="15" s="1"/>
  <c r="L17" i="15"/>
  <c r="K17" i="15"/>
  <c r="K19" i="15" s="1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9" i="16" l="1"/>
  <c r="G29" i="16"/>
  <c r="P26" i="15"/>
  <c r="P17" i="15"/>
  <c r="G32" i="15"/>
  <c r="M28" i="15"/>
  <c r="M32" i="15" s="1"/>
  <c r="L25" i="15"/>
  <c r="L28" i="15" s="1"/>
  <c r="D29" i="16"/>
  <c r="K28" i="15"/>
  <c r="K32" i="15" s="1"/>
  <c r="P8" i="16"/>
  <c r="E29" i="16"/>
  <c r="F29" i="16"/>
  <c r="P8" i="15"/>
  <c r="H32" i="15"/>
  <c r="K29" i="16"/>
  <c r="N29" i="16"/>
  <c r="L29" i="16"/>
  <c r="M29" i="16"/>
  <c r="J29" i="16"/>
  <c r="P24" i="15"/>
  <c r="P23" i="15"/>
  <c r="N28" i="15"/>
  <c r="N32" i="15" s="1"/>
  <c r="J32" i="15"/>
  <c r="L19" i="15"/>
  <c r="I25" i="15"/>
  <c r="P25" i="15" l="1"/>
  <c r="L32" i="15"/>
  <c r="I29" i="16"/>
  <c r="P19" i="15"/>
  <c r="I28" i="15"/>
  <c r="I32" i="15" l="1"/>
  <c r="P32" i="15" s="1"/>
  <c r="P28" i="15"/>
  <c r="C17" i="16"/>
  <c r="C19" i="16" l="1"/>
  <c r="P17" i="16"/>
  <c r="P25" i="16"/>
  <c r="P23" i="16"/>
  <c r="C29" i="16" l="1"/>
  <c r="P29" i="16" s="1"/>
  <c r="C3" i="13" s="1"/>
  <c r="P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84623676-C61F-4F1D-B9DB-B1B0DF1E425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76376F7D-E60D-4D42-AF4A-17C6050437B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 xr:uid="{D3719BEB-60D8-4260-85EB-BE457B0F84C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<sst xmlns="http://schemas.openxmlformats.org/spreadsheetml/2006/main" count="81" uniqueCount="45">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</sst>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32"/>
  <sheetViews>
    <sheetView topLeftCell="A2" workbookViewId="0">
      <selection activeCell="P28" sqref="P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54FE-4F4A-4361-A097-F744E7BF9DEF}">
  <dimension ref="B1:P29"/>
  <sheetViews>
    <sheetView topLeftCell="A2" workbookViewId="0">
      <selection activeCell="D24" sqref="D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20</v>
      </c>
      <c r="D7" s="33">
        <v>19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39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39</v>
      </c>
    </row>
    <row r="12" spans="2:16" x14ac:dyDescent="0.3">
      <c r="B12" s="8" t="s">
        <v>15</v>
      </c>
      <c r="C12" s="11">
        <v>2</v>
      </c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18148.800000000003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18148.800000000003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5488.12</v>
      </c>
      <c r="D22" s="9">
        <v>5738.12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 t="shared" ref="P22:P25" si="2">SUM(C22:N22)</f>
        <v>11226.24</v>
      </c>
    </row>
    <row r="23" spans="2:16" x14ac:dyDescent="0.3">
      <c r="B23" s="8" t="s">
        <v>8</v>
      </c>
      <c r="C23" s="9">
        <f xml:space="preserve"> 1139.27+ 2285.41</f>
        <v>3424.68</v>
      </c>
      <c r="D23" s="9">
        <f xml:space="preserve"> 1139.27+ 2284.09</f>
        <v>3423.36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 t="shared" si="2"/>
        <v>6848.04</v>
      </c>
    </row>
    <row r="24" spans="2:16" x14ac:dyDescent="0.3">
      <c r="B24" s="8" t="s">
        <v>42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 t="shared" si="2"/>
        <v>0</v>
      </c>
    </row>
    <row r="25" spans="2:16" x14ac:dyDescent="0.3">
      <c r="B25" s="7" t="s">
        <v>3</v>
      </c>
      <c r="C25" s="40">
        <f t="shared" ref="C25:N25" si="3">SUM(C22:C24)</f>
        <v>8912.7999999999993</v>
      </c>
      <c r="D25" s="40">
        <f t="shared" si="3"/>
        <v>9161.48</v>
      </c>
      <c r="E25" s="40">
        <f t="shared" si="3"/>
        <v>0</v>
      </c>
      <c r="F25" s="40">
        <f t="shared" si="3"/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 t="shared" si="2"/>
        <v>18074.28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5" t="s">
        <v>43</v>
      </c>
      <c r="C27" s="66">
        <v>250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P27" s="68">
        <f>SUM(C27:N27)</f>
        <v>250</v>
      </c>
    </row>
    <row r="29" spans="2:16" x14ac:dyDescent="0.3">
      <c r="B29" s="43" t="s">
        <v>25</v>
      </c>
      <c r="C29" s="44">
        <f t="shared" ref="C29:N29" si="4">C19-C25</f>
        <v>396.20000000000073</v>
      </c>
      <c r="D29" s="44">
        <f t="shared" si="4"/>
        <v>-321.67999999999847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P29" s="54">
        <f>SUM(C29:O29)</f>
        <v>74.520000000002256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'2024'!P32+'2025'!P29</f>
        <v>1474.6362543200103</v>
      </c>
    </row>
    <row r="4" spans="2:3" ht="16.95" customHeight="1" x14ac:dyDescent="0.3">
      <c r="B4" s="34" t="s">
        <v>26</v>
      </c>
      <c r="C4" s="36">
        <f>SUM('2024'!P12)+'2025'!P12</f>
        <v>13.5</v>
      </c>
    </row>
    <row r="5" spans="2:3" x14ac:dyDescent="0.3">
      <c r="B5" t="s">
        <v>44</v>
      </c>
      <c r="C5">
        <f>(8*2.08)-C4</f>
        <v>3.1400000000000006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2025-03-06T02:36:41Z</dcterms:modified>
</cp:coreProperties>
</file>