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844EBE79-FC3D-43AA-A4CE-56EFA807237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5" i="17"/>
  <c r="D18" i="17"/>
  <c r="P14" i="17"/>
  <c r="C4" i="13"/>
  <c r="P33" i="17" l="1"/>
  <c r="P32" i="17"/>
  <c r="P35" i="17" s="1"/>
  <c r="J28" i="17"/>
  <c r="I28" i="17"/>
  <c r="P27" i="17"/>
  <c r="P26" i="17"/>
  <c r="N28" i="17"/>
  <c r="M28" i="17"/>
  <c r="L28" i="17"/>
  <c r="K28" i="17"/>
  <c r="H28" i="17"/>
  <c r="G28" i="17"/>
  <c r="F28" i="17"/>
  <c r="E28" i="17"/>
  <c r="D28" i="17"/>
  <c r="P24" i="17"/>
  <c r="G21" i="17"/>
  <c r="G30" i="17" s="1"/>
  <c r="F21" i="17"/>
  <c r="P20" i="17"/>
  <c r="P19" i="17"/>
  <c r="N21" i="17"/>
  <c r="M21" i="17"/>
  <c r="L21" i="17"/>
  <c r="K21" i="17"/>
  <c r="K30" i="17" s="1"/>
  <c r="J21" i="17"/>
  <c r="J30" i="17" s="1"/>
  <c r="I21" i="17"/>
  <c r="I30" i="17" s="1"/>
  <c r="H21" i="17"/>
  <c r="H30" i="17" s="1"/>
  <c r="E21" i="17"/>
  <c r="D21" i="17"/>
  <c r="P15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30" i="16"/>
  <c r="M30" i="16"/>
  <c r="L30" i="16"/>
  <c r="J30" i="16"/>
  <c r="H30" i="16"/>
  <c r="G30" i="16"/>
  <c r="F30" i="16"/>
  <c r="E30" i="16"/>
  <c r="D30" i="16"/>
  <c r="P33" i="16"/>
  <c r="P32" i="16"/>
  <c r="P35" i="16" s="1"/>
  <c r="P36" i="16" s="1"/>
  <c r="K28" i="16"/>
  <c r="K30" i="16" s="1"/>
  <c r="I28" i="16"/>
  <c r="I30" i="16" s="1"/>
  <c r="C28" i="16"/>
  <c r="P27" i="16"/>
  <c r="P26" i="16"/>
  <c r="N25" i="16"/>
  <c r="N28" i="16" s="1"/>
  <c r="M25" i="16"/>
  <c r="M28" i="16" s="1"/>
  <c r="L25" i="16"/>
  <c r="L28" i="16" s="1"/>
  <c r="K25" i="16"/>
  <c r="J25" i="16"/>
  <c r="J28" i="16" s="1"/>
  <c r="I25" i="16"/>
  <c r="H25" i="16"/>
  <c r="H28" i="16" s="1"/>
  <c r="G25" i="16"/>
  <c r="G28" i="16" s="1"/>
  <c r="F25" i="16"/>
  <c r="F28" i="16" s="1"/>
  <c r="E25" i="16"/>
  <c r="E28" i="16" s="1"/>
  <c r="D25" i="16"/>
  <c r="D28" i="16" s="1"/>
  <c r="C25" i="16"/>
  <c r="P25" i="16" s="1"/>
  <c r="P24" i="16"/>
  <c r="N21" i="16"/>
  <c r="H21" i="16"/>
  <c r="F21" i="16"/>
  <c r="P20" i="16"/>
  <c r="P19" i="16"/>
  <c r="N18" i="16"/>
  <c r="M18" i="16"/>
  <c r="M21" i="16" s="1"/>
  <c r="L18" i="16"/>
  <c r="L21" i="16" s="1"/>
  <c r="K18" i="16"/>
  <c r="K21" i="16" s="1"/>
  <c r="J18" i="16"/>
  <c r="J21" i="16" s="1"/>
  <c r="I18" i="16"/>
  <c r="I21" i="16" s="1"/>
  <c r="H18" i="16"/>
  <c r="G18" i="16"/>
  <c r="G21" i="16" s="1"/>
  <c r="F18" i="16"/>
  <c r="E18" i="16"/>
  <c r="E21" i="16" s="1"/>
  <c r="D18" i="16"/>
  <c r="D21" i="16" s="1"/>
  <c r="C18" i="16"/>
  <c r="C21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M26" i="15"/>
  <c r="L26" i="15"/>
  <c r="J26" i="15"/>
  <c r="E26" i="15"/>
  <c r="D26" i="15"/>
  <c r="P25" i="15"/>
  <c r="E25" i="15"/>
  <c r="N24" i="15"/>
  <c r="N26" i="15" s="1"/>
  <c r="M24" i="15"/>
  <c r="L24" i="15"/>
  <c r="K24" i="15"/>
  <c r="K26" i="15" s="1"/>
  <c r="J24" i="15"/>
  <c r="I24" i="15"/>
  <c r="I26" i="15" s="1"/>
  <c r="H24" i="15"/>
  <c r="H26" i="15" s="1"/>
  <c r="G24" i="15"/>
  <c r="G26" i="15" s="1"/>
  <c r="F24" i="15"/>
  <c r="F26" i="15" s="1"/>
  <c r="E24" i="15"/>
  <c r="D24" i="15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L17" i="15"/>
  <c r="L20" i="15" s="1"/>
  <c r="K17" i="15"/>
  <c r="K20" i="15" s="1"/>
  <c r="K28" i="15" s="1"/>
  <c r="J17" i="15"/>
  <c r="J20" i="15" s="1"/>
  <c r="J28" i="15" s="1"/>
  <c r="I17" i="15"/>
  <c r="I20" i="15" s="1"/>
  <c r="H17" i="15"/>
  <c r="H20" i="15" s="1"/>
  <c r="H28" i="15" s="1"/>
  <c r="G17" i="15"/>
  <c r="G20" i="15" s="1"/>
  <c r="F17" i="15"/>
  <c r="F20" i="15" s="1"/>
  <c r="F28" i="15" s="1"/>
  <c r="E17" i="15"/>
  <c r="E20" i="15" s="1"/>
  <c r="E28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6" i="17" l="1"/>
  <c r="L28" i="15"/>
  <c r="D28" i="15"/>
  <c r="M28" i="15"/>
  <c r="D30" i="17"/>
  <c r="L30" i="17"/>
  <c r="P8" i="17"/>
  <c r="F30" i="17"/>
  <c r="N30" i="17"/>
  <c r="E30" i="17"/>
  <c r="M30" i="17"/>
  <c r="G28" i="15"/>
  <c r="P21" i="16"/>
  <c r="C30" i="16"/>
  <c r="P28" i="16"/>
  <c r="I28" i="15"/>
  <c r="P26" i="15"/>
  <c r="P20" i="15"/>
  <c r="C28" i="15"/>
  <c r="P18" i="16"/>
  <c r="P24" i="15"/>
  <c r="P17" i="15"/>
  <c r="P30" i="16" l="1"/>
  <c r="P28" i="15"/>
  <c r="C25" i="17" l="1"/>
  <c r="C18" i="17"/>
  <c r="C21" i="17" l="1"/>
  <c r="P18" i="17"/>
  <c r="P25" i="17"/>
  <c r="C28" i="17"/>
  <c r="P28" i="17" s="1"/>
  <c r="P21" i="17" l="1"/>
  <c r="C30" i="17"/>
  <c r="P30" i="17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<sst xmlns="http://schemas.openxmlformats.org/spreadsheetml/2006/main" count="126" uniqueCount="49">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</sst>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B2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6"/>
  <sheetViews>
    <sheetView topLeftCell="A2" workbookViewId="0">
      <selection activeCell="M36" sqref="M3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232.64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9125</v>
      </c>
      <c r="O21" s="5"/>
      <c r="P21" s="38">
        <f>SUM(C21:N21)</f>
        <v>106372.64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232.64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9260.57</v>
      </c>
      <c r="O28" s="4"/>
      <c r="P28" s="41">
        <f>SUM(C28:N28)</f>
        <v>107800.70600000001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86A9-0FA5-44F0-8F4F-7EF70C22552A}">
  <dimension ref="B1:P36"/>
  <sheetViews>
    <sheetView tabSelected="1" topLeftCell="A2" workbookViewId="0">
      <selection activeCell="D34" sqref="D34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6" t="s">
        <v>43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9125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19170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60" t="s">
        <v>39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0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9125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19170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5240.92</v>
      </c>
      <c r="D24" s="9">
        <v>5240.92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10481.84</v>
      </c>
    </row>
    <row r="25" spans="2:16" x14ac:dyDescent="0.3">
      <c r="B25" s="8" t="s">
        <v>8</v>
      </c>
      <c r="C25" s="9">
        <f>1120.88+1913.36</f>
        <v>3034.24</v>
      </c>
      <c r="D25" s="9">
        <f>1120.88+1910.57</f>
        <v>3031.45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6065.69</v>
      </c>
    </row>
    <row r="26" spans="2:16" x14ac:dyDescent="0.3">
      <c r="B26" s="60" t="s">
        <v>42</v>
      </c>
      <c r="C26" s="61">
        <v>412.048</v>
      </c>
      <c r="D26" s="61">
        <v>383.68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4"/>
      <c r="P26" s="39">
        <f>SUM(C26:N26)</f>
        <v>795.72800000000007</v>
      </c>
    </row>
    <row r="27" spans="2:16" x14ac:dyDescent="0.3">
      <c r="B27" s="8" t="s">
        <v>45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0</v>
      </c>
    </row>
    <row r="28" spans="2:16" x14ac:dyDescent="0.3">
      <c r="B28" s="7" t="s">
        <v>3</v>
      </c>
      <c r="C28" s="40">
        <f>SUM(C24:C26)</f>
        <v>8687.2080000000005</v>
      </c>
      <c r="D28" s="40">
        <f>SUM(D24:D26)</f>
        <v>8656.0499999999993</v>
      </c>
      <c r="E28" s="40">
        <f t="shared" ref="E28:N28" si="2">SUM(E24:E27)</f>
        <v>0</v>
      </c>
      <c r="F28" s="40">
        <f t="shared" si="2"/>
        <v>0</v>
      </c>
      <c r="G28" s="40">
        <f t="shared" si="2"/>
        <v>0</v>
      </c>
      <c r="H28" s="40">
        <f t="shared" si="2"/>
        <v>0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17343.258000000002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1357.7919999999995</v>
      </c>
      <c r="D30" s="44">
        <f t="shared" si="3"/>
        <v>468.95000000000073</v>
      </c>
      <c r="E30" s="44">
        <f t="shared" si="3"/>
        <v>0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1826.7420000000002</v>
      </c>
    </row>
    <row r="32" spans="2:16" x14ac:dyDescent="0.3">
      <c r="B32" s="62" t="s">
        <v>40</v>
      </c>
      <c r="C32" s="63">
        <v>792</v>
      </c>
      <c r="D32" s="63">
        <v>720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P32" s="64">
        <f>SUM(C32:N32)</f>
        <v>1512</v>
      </c>
    </row>
    <row r="33" spans="2:16" x14ac:dyDescent="0.3">
      <c r="B33" s="62" t="s">
        <v>41</v>
      </c>
      <c r="C33" s="63">
        <v>412.048</v>
      </c>
      <c r="D33" s="63">
        <v>383.68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P33" s="64">
        <f>SUM(C33:N33)</f>
        <v>795.72800000000007</v>
      </c>
    </row>
    <row r="35" spans="2:16" x14ac:dyDescent="0.3">
      <c r="N35" s="63" t="s">
        <v>46</v>
      </c>
      <c r="P35" s="64">
        <f>(P32*0.394) + 1515</f>
        <v>2110.7280000000001</v>
      </c>
    </row>
    <row r="36" spans="2:16" x14ac:dyDescent="0.3">
      <c r="N36" s="63" t="s">
        <v>47</v>
      </c>
      <c r="P36" s="64">
        <f>P35-P33</f>
        <v>1315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'2023'!P28+'2024'!P30+'2025'!P30</f>
        <v>240.43600000000197</v>
      </c>
    </row>
    <row r="4" spans="2:3" ht="16.95" customHeight="1" x14ac:dyDescent="0.3">
      <c r="B4" s="34" t="s">
        <v>26</v>
      </c>
      <c r="C4" s="36">
        <f>SUM('2023'!P12)+('2024'!P12)+'2025'!P12</f>
        <v>24</v>
      </c>
    </row>
    <row r="5" spans="2:3" x14ac:dyDescent="0.3">
      <c r="B5" t="s">
        <v>48</v>
      </c>
      <c r="C5">
        <f>(24*1)+(2.08*2)-C4</f>
        <v>4.16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2025-03-06T00:26:31Z</dcterms:modified>
</cp:coreProperties>
</file>