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F595BBF-67B6-4AA4-B6C6-880ED8D920D0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4" i="16"/>
  <c r="C24" i="16"/>
  <c r="D17" i="16"/>
  <c r="P30" i="16" l="1" a="1"/>
  <c r="P30" i="16" s="1"/>
  <c r="P27" i="16"/>
  <c r="P35" i="16"/>
  <c r="P34" i="16"/>
  <c r="P26" i="16"/>
  <c r="P25" i="16"/>
  <c r="N28" i="16"/>
  <c r="M28" i="16"/>
  <c r="L28" i="16"/>
  <c r="K28" i="16"/>
  <c r="J28" i="16"/>
  <c r="I28" i="16"/>
  <c r="H28" i="16"/>
  <c r="G28" i="16"/>
  <c r="F28" i="16"/>
  <c r="E28" i="16"/>
  <c r="D28" i="16"/>
  <c r="P23" i="16"/>
  <c r="P18" i="16"/>
  <c r="N20" i="16"/>
  <c r="M20" i="16"/>
  <c r="L20" i="16"/>
  <c r="K20" i="16"/>
  <c r="J20" i="16"/>
  <c r="J32" i="16" s="1"/>
  <c r="I20" i="16"/>
  <c r="H20" i="16"/>
  <c r="G20" i="16"/>
  <c r="F20" i="16"/>
  <c r="E20" i="16"/>
  <c r="D20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35" i="15" s="1"/>
  <c r="P26" i="15"/>
  <c r="D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L20" i="15"/>
  <c r="P18" i="15"/>
  <c r="N17" i="15"/>
  <c r="N20" i="15" s="1"/>
  <c r="N29" i="15" s="1"/>
  <c r="M17" i="15"/>
  <c r="M20" i="15" s="1"/>
  <c r="L17" i="15"/>
  <c r="K17" i="15"/>
  <c r="K20" i="15" s="1"/>
  <c r="J17" i="15"/>
  <c r="J20" i="15" s="1"/>
  <c r="J29" i="15" s="1"/>
  <c r="I17" i="15"/>
  <c r="I20" i="15" s="1"/>
  <c r="I29" i="15" s="1"/>
  <c r="H17" i="15"/>
  <c r="H20" i="15" s="1"/>
  <c r="H29" i="15" s="1"/>
  <c r="G17" i="15"/>
  <c r="G20" i="15" s="1"/>
  <c r="G29" i="15" s="1"/>
  <c r="F17" i="15"/>
  <c r="F20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D27" i="14"/>
  <c r="K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I23" i="14"/>
  <c r="I25" i="14" s="1"/>
  <c r="H23" i="14"/>
  <c r="H25" i="14" s="1"/>
  <c r="G23" i="14"/>
  <c r="G25" i="14" s="1"/>
  <c r="P22" i="14"/>
  <c r="F19" i="14"/>
  <c r="F27" i="14" s="1"/>
  <c r="E19" i="14"/>
  <c r="E27" i="14" s="1"/>
  <c r="D19" i="14"/>
  <c r="C19" i="14"/>
  <c r="C27" i="14" s="1"/>
  <c r="P18" i="14"/>
  <c r="N17" i="14"/>
  <c r="N19" i="14" s="1"/>
  <c r="N27" i="14" s="1"/>
  <c r="M17" i="14"/>
  <c r="M19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H17" i="14"/>
  <c r="H19" i="14" s="1"/>
  <c r="G17" i="14"/>
  <c r="G19" i="14" s="1"/>
  <c r="G2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32" i="16" l="1"/>
  <c r="I27" i="14"/>
  <c r="H27" i="14"/>
  <c r="K29" i="15"/>
  <c r="P24" i="15"/>
  <c r="P8" i="15"/>
  <c r="D29" i="15"/>
  <c r="L29" i="15"/>
  <c r="P8" i="14"/>
  <c r="P17" i="14"/>
  <c r="K32" i="16"/>
  <c r="E32" i="16"/>
  <c r="M32" i="16"/>
  <c r="L32" i="16"/>
  <c r="F32" i="16"/>
  <c r="N32" i="16"/>
  <c r="D32" i="16"/>
  <c r="H32" i="16"/>
  <c r="P8" i="16"/>
  <c r="G32" i="16"/>
  <c r="P20" i="15"/>
  <c r="C29" i="15"/>
  <c r="P25" i="14"/>
  <c r="E29" i="15"/>
  <c r="M29" i="15"/>
  <c r="P27" i="15"/>
  <c r="L27" i="14"/>
  <c r="M27" i="14"/>
  <c r="F29" i="15"/>
  <c r="P19" i="14"/>
  <c r="P23" i="14"/>
  <c r="P17" i="15"/>
  <c r="P27" i="14" l="1"/>
  <c r="P29" i="15"/>
  <c r="C28" i="16"/>
  <c r="P28" i="16" s="1"/>
  <c r="C17" i="16"/>
  <c r="C20" i="16" l="1"/>
  <c r="P17" i="16"/>
  <c r="P24" i="16"/>
  <c r="P20" i="16" l="1"/>
  <c r="C32" i="16"/>
  <c r="P32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EA776567-01CC-4F8E-864B-5B6A199A881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<sst xmlns="http://schemas.openxmlformats.org/spreadsheetml/2006/main" count="126" uniqueCount="48">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</sst>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M13" sqref="M1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5"/>
  <sheetViews>
    <sheetView topLeftCell="A2" workbookViewId="0">
      <selection activeCell="M29" sqref="M29:N2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5F1F-C5A4-4C09-80F6-4A2C3B094711}">
  <dimension ref="B1:AA35"/>
  <sheetViews>
    <sheetView topLeftCell="A4" workbookViewId="0">
      <selection activeCell="D35" sqref="D35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21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41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18710</v>
      </c>
    </row>
    <row r="18" spans="2:27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18710</v>
      </c>
    </row>
    <row r="21" spans="2:27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">
      <c r="B23" s="9" t="s">
        <v>7</v>
      </c>
      <c r="C23" s="10">
        <v>3613.26</v>
      </c>
      <c r="D23" s="10">
        <v>3613.26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7226.52</v>
      </c>
    </row>
    <row r="24" spans="2:27" x14ac:dyDescent="0.3">
      <c r="B24" s="9" t="s">
        <v>8</v>
      </c>
      <c r="C24" s="10">
        <f>1104.08+1863.57</f>
        <v>2967.6499999999996</v>
      </c>
      <c r="D24" s="10">
        <f>1104.08+1861.37</f>
        <v>2965.45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5933.0999999999995</v>
      </c>
    </row>
    <row r="25" spans="2:27" x14ac:dyDescent="0.3">
      <c r="B25" s="55" t="s">
        <v>40</v>
      </c>
      <c r="C25" s="10">
        <v>671.2</v>
      </c>
      <c r="D25" s="10">
        <v>644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1315.2</v>
      </c>
    </row>
    <row r="26" spans="2:27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">
      <c r="B28" s="8" t="s">
        <v>3</v>
      </c>
      <c r="C28" s="44">
        <f>SUM(C23:C27)</f>
        <v>10252.11</v>
      </c>
      <c r="D28" s="44">
        <f t="shared" ref="D28:N28" si="3">SUM(D23:D26)</f>
        <v>7222.71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17474.82</v>
      </c>
    </row>
    <row r="29" spans="2:27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3">
      <c r="B30" s="66" t="s">
        <v>46</v>
      </c>
      <c r="C30" s="67">
        <v>1500</v>
      </c>
      <c r="D30" s="67">
        <v>1500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1500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3">
      <c r="B32" s="46" t="s">
        <v>36</v>
      </c>
      <c r="C32" s="47">
        <f t="shared" ref="C32:N32" si="4">C20-C28</f>
        <v>-667.11000000000058</v>
      </c>
      <c r="D32" s="47">
        <f t="shared" si="4"/>
        <v>1902.29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1235.1799999999994</v>
      </c>
    </row>
    <row r="34" spans="2:16" x14ac:dyDescent="0.3">
      <c r="B34" s="62" t="s">
        <v>37</v>
      </c>
      <c r="C34" s="54">
        <v>1680</v>
      </c>
      <c r="D34" s="54">
        <v>1600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3280</v>
      </c>
    </row>
    <row r="35" spans="2:16" x14ac:dyDescent="0.3">
      <c r="B35" s="62" t="s">
        <v>38</v>
      </c>
      <c r="C35" s="54">
        <v>671.2</v>
      </c>
      <c r="D35" s="54">
        <v>644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1315.2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'2023'!P27+'2024'!P29+'2025'!P32</f>
        <v>508.29000000000178</v>
      </c>
    </row>
    <row r="4" spans="2:3" ht="16.95" customHeight="1" x14ac:dyDescent="0.3">
      <c r="B4" s="38" t="s">
        <v>39</v>
      </c>
      <c r="C4" s="40">
        <f>'2023'!P12+'2024'!P12+'2025'!P12</f>
        <v>37.5</v>
      </c>
    </row>
    <row r="5" spans="2:3" x14ac:dyDescent="0.3">
      <c r="B5" t="s">
        <v>47</v>
      </c>
      <c r="C5">
        <f>(22*2.08)-C4</f>
        <v>8.2600000000000051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2025-03-06T01:22:43Z</dcterms:modified>
</cp:coreProperties>
</file>