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0E3086F7-F4F6-48C8-9680-3781B098C6B8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K25" i="17"/>
  <c r="H25" i="17"/>
  <c r="F25" i="17"/>
  <c r="P24" i="17"/>
  <c r="N25" i="17"/>
  <c r="M25" i="17"/>
  <c r="L25" i="17"/>
  <c r="J25" i="17"/>
  <c r="I25" i="17"/>
  <c r="G25" i="17"/>
  <c r="E25" i="17"/>
  <c r="D25" i="17"/>
  <c r="P22" i="17"/>
  <c r="J19" i="17"/>
  <c r="J27" i="17" s="1"/>
  <c r="P18" i="17"/>
  <c r="N19" i="17"/>
  <c r="M19" i="17"/>
  <c r="L19" i="17"/>
  <c r="K19" i="17"/>
  <c r="K27" i="17" s="1"/>
  <c r="I19" i="17"/>
  <c r="I27" i="17" s="1"/>
  <c r="H19" i="17"/>
  <c r="H27" i="17" s="1"/>
  <c r="G19" i="17"/>
  <c r="F19" i="17"/>
  <c r="E19" i="17"/>
  <c r="D19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7" i="16"/>
  <c r="G25" i="16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F23" i="16"/>
  <c r="F25" i="16" s="1"/>
  <c r="E23" i="16"/>
  <c r="E25" i="16" s="1"/>
  <c r="D23" i="16"/>
  <c r="D25" i="16" s="1"/>
  <c r="C23" i="16"/>
  <c r="C25" i="16" s="1"/>
  <c r="P22" i="16"/>
  <c r="K19" i="16"/>
  <c r="K27" i="16" s="1"/>
  <c r="C19" i="16"/>
  <c r="P18" i="16"/>
  <c r="N17" i="16"/>
  <c r="N19" i="16" s="1"/>
  <c r="M17" i="16"/>
  <c r="M19" i="16" s="1"/>
  <c r="M27" i="16" s="1"/>
  <c r="L17" i="16"/>
  <c r="L19" i="16" s="1"/>
  <c r="L27" i="16" s="1"/>
  <c r="K17" i="16"/>
  <c r="J17" i="16"/>
  <c r="J19" i="16" s="1"/>
  <c r="J27" i="16" s="1"/>
  <c r="I17" i="16"/>
  <c r="I19" i="16" s="1"/>
  <c r="H17" i="16"/>
  <c r="H19" i="16" s="1"/>
  <c r="G17" i="16"/>
  <c r="G19" i="16" s="1"/>
  <c r="F17" i="16"/>
  <c r="F19" i="16" s="1"/>
  <c r="F27" i="16" s="1"/>
  <c r="E17" i="16"/>
  <c r="E19" i="16" s="1"/>
  <c r="E27" i="16" s="1"/>
  <c r="D17" i="16"/>
  <c r="D19" i="16" s="1"/>
  <c r="D27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I27" i="15"/>
  <c r="N25" i="15"/>
  <c r="I25" i="15"/>
  <c r="H25" i="15"/>
  <c r="G25" i="15"/>
  <c r="F25" i="15"/>
  <c r="E25" i="15"/>
  <c r="D25" i="15"/>
  <c r="C25" i="15"/>
  <c r="P24" i="15"/>
  <c r="N23" i="15"/>
  <c r="M23" i="15"/>
  <c r="M25" i="15" s="1"/>
  <c r="L23" i="15"/>
  <c r="L25" i="15" s="1"/>
  <c r="K23" i="15"/>
  <c r="K25" i="15" s="1"/>
  <c r="J23" i="15"/>
  <c r="J25" i="15" s="1"/>
  <c r="P22" i="15"/>
  <c r="I19" i="15"/>
  <c r="H19" i="15"/>
  <c r="H27" i="15" s="1"/>
  <c r="G19" i="15"/>
  <c r="F19" i="15"/>
  <c r="F27" i="15" s="1"/>
  <c r="E19" i="15"/>
  <c r="D19" i="15"/>
  <c r="C19" i="15"/>
  <c r="P18" i="15"/>
  <c r="N17" i="15"/>
  <c r="N19" i="15" s="1"/>
  <c r="N27" i="15" s="1"/>
  <c r="M17" i="15"/>
  <c r="M19" i="15" s="1"/>
  <c r="M27" i="15" s="1"/>
  <c r="L17" i="15"/>
  <c r="L19" i="15" s="1"/>
  <c r="K17" i="15"/>
  <c r="K19" i="15" s="1"/>
  <c r="J17" i="15"/>
  <c r="J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J27" i="15"/>
  <c r="E27" i="15"/>
  <c r="P8" i="16"/>
  <c r="G27" i="15"/>
  <c r="P19" i="15"/>
  <c r="H27" i="16"/>
  <c r="D27" i="15"/>
  <c r="I27" i="16"/>
  <c r="P17" i="16"/>
  <c r="G27" i="16"/>
  <c r="N27" i="17"/>
  <c r="F27" i="17"/>
  <c r="P8" i="17"/>
  <c r="D27" i="17"/>
  <c r="G27" i="17"/>
  <c r="L27" i="17"/>
  <c r="E27" i="17"/>
  <c r="M27" i="17"/>
  <c r="P25" i="16"/>
  <c r="L27" i="15"/>
  <c r="K27" i="15"/>
  <c r="P25" i="15"/>
  <c r="P19" i="16"/>
  <c r="C27" i="16"/>
  <c r="P27" i="16" s="1"/>
  <c r="C27" i="15"/>
  <c r="P23" i="16"/>
  <c r="P23" i="15"/>
  <c r="P17" i="15"/>
  <c r="P27" i="15" l="1"/>
  <c r="C23" i="17"/>
  <c r="C17" i="17"/>
  <c r="C19" i="17" l="1"/>
  <c r="P17" i="17"/>
  <c r="C25" i="17"/>
  <c r="P25" i="17" s="1"/>
  <c r="P23" i="17"/>
  <c r="P19" i="17" l="1"/>
  <c r="C27" i="17"/>
  <c r="P27" i="17" s="1"/>
</calcChain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<sst xmlns="http://schemas.openxmlformats.org/spreadsheetml/2006/main" count="110" uniqueCount="41">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</sst>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tabSelected="1"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202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>
        <v>19</v>
      </c>
      <c r="L7" s="33">
        <v>21</v>
      </c>
      <c r="M7" s="33">
        <v>16</v>
      </c>
      <c r="N7" s="33">
        <v>16</v>
      </c>
      <c r="O7" s="31"/>
      <c r="P7" s="52">
        <f>SUM(C7:N7)</f>
        <v>198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-3</v>
      </c>
      <c r="N8" s="32">
        <f t="shared" si="0"/>
        <v>-3</v>
      </c>
      <c r="O8" s="31"/>
      <c r="P8" s="52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>
        <v>19</v>
      </c>
      <c r="L11" s="10">
        <v>21</v>
      </c>
      <c r="M11" s="10">
        <v>15.5</v>
      </c>
      <c r="N11" s="10">
        <v>16</v>
      </c>
      <c r="P11" s="53">
        <f>SUM(C11:N11)</f>
        <v>197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>
        <v>0</v>
      </c>
      <c r="L12" s="11">
        <v>0</v>
      </c>
      <c r="M12" s="11">
        <v>1</v>
      </c>
      <c r="N12" s="11">
        <v>3</v>
      </c>
      <c r="P12" s="53">
        <f>SUM(C12:N12)</f>
        <v>19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>
        <v>2</v>
      </c>
      <c r="L13" s="11">
        <v>2</v>
      </c>
      <c r="M13" s="11">
        <v>2.5</v>
      </c>
      <c r="N13" s="11">
        <v>2</v>
      </c>
      <c r="P13" s="53">
        <f>SUM(C13:N13)</f>
        <v>36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>
        <f>K11*Params!$C$5*(1-Params!$C$3)-Params!$C$4</f>
        <v>9539</v>
      </c>
      <c r="L17" s="9">
        <f>L11*Params!$C$5*(1-Params!$C$3)-Params!$C$4</f>
        <v>10551</v>
      </c>
      <c r="M17" s="9">
        <f>M11*Params!$C$5*(1-Params!$C$3)-Params!$C$4</f>
        <v>7768</v>
      </c>
      <c r="N17" s="9">
        <f>N11*Params!$C$5*(1-Params!$C$3)-Params!$C$4</f>
        <v>8021</v>
      </c>
      <c r="O17" s="4"/>
      <c r="P17" s="37">
        <f>SUM(C17:N17)</f>
        <v>98782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9539</v>
      </c>
      <c r="L19" s="25">
        <f t="shared" si="1"/>
        <v>10551</v>
      </c>
      <c r="M19" s="25">
        <f t="shared" si="1"/>
        <v>7768</v>
      </c>
      <c r="N19" s="25">
        <f t="shared" si="1"/>
        <v>8021</v>
      </c>
      <c r="O19" s="5"/>
      <c r="P19" s="38">
        <f>SUM(C19:O19)</f>
        <v>98782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>
        <v>5466.53</v>
      </c>
      <c r="L22" s="9">
        <v>5982.61</v>
      </c>
      <c r="M22" s="9">
        <v>4818.68</v>
      </c>
      <c r="N22" s="9">
        <v>5464.03</v>
      </c>
      <c r="O22" s="4"/>
      <c r="P22" s="39">
        <f>SUM(C22:N22)</f>
        <v>62216.569999999992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>
        <f>1092.75+2198.99</f>
        <v>3291.74</v>
      </c>
      <c r="L23" s="9">
        <f>1197.91+2412.02</f>
        <v>3609.9300000000003</v>
      </c>
      <c r="M23" s="9">
        <f>968.28+1938.85</f>
        <v>2907.13</v>
      </c>
      <c r="N23" s="9">
        <f>1095.27+2202.87</f>
        <v>3298.14</v>
      </c>
      <c r="O23" s="4"/>
      <c r="P23" s="39">
        <f>SUM(C23:N23)</f>
        <v>37526.61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8758.27</v>
      </c>
      <c r="L25" s="40">
        <f t="shared" si="2"/>
        <v>9592.5400000000009</v>
      </c>
      <c r="M25" s="40">
        <f t="shared" si="2"/>
        <v>7725.81</v>
      </c>
      <c r="N25" s="40">
        <f t="shared" si="2"/>
        <v>8762.17</v>
      </c>
      <c r="O25" s="4"/>
      <c r="P25" s="41">
        <f>SUM(C25:N25)</f>
        <v>99743.180000000008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780.72999999999956</v>
      </c>
      <c r="L27" s="44">
        <f t="shared" si="3"/>
        <v>958.45999999999913</v>
      </c>
      <c r="M27" s="44">
        <f t="shared" si="3"/>
        <v>42.1899999999996</v>
      </c>
      <c r="N27" s="44">
        <f t="shared" si="3"/>
        <v>-741.17000000000007</v>
      </c>
      <c r="P27" s="54">
        <f>SUM(C27:O27)</f>
        <v>-961.18000000000211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096B-5E10-4A47-9A35-6B3D95909AF2}">
  <dimension ref="B1:P27"/>
  <sheetViews>
    <sheetView workbookViewId="0">
      <selection activeCell="D33" sqref="D3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11057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11057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11057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11057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5983.68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5983.68</v>
      </c>
    </row>
    <row r="23" spans="2:16" x14ac:dyDescent="0.3">
      <c r="B23" s="8" t="s">
        <v>8</v>
      </c>
      <c r="C23" s="9">
        <f>1203.8+2424.92</f>
        <v>3628.7200000000003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3628.7200000000003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9612.4000000000015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9612.4000000000015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1444.5999999999985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1444.5999999999985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'2023'!P27+'2024'!P27+'2025'!P27</f>
        <v>-187.10000000000377</v>
      </c>
    </row>
    <row r="4" spans="2:3" ht="16.95" customHeight="1" x14ac:dyDescent="0.3">
      <c r="B4" s="34" t="s">
        <v>26</v>
      </c>
      <c r="C4" s="36">
        <f>SUM('2023'!P12)+('2024'!P12)+'2025'!P12</f>
        <v>26</v>
      </c>
    </row>
    <row r="5" spans="2:3" x14ac:dyDescent="0.3">
      <c r="B5" t="s">
        <v>40</v>
      </c>
      <c r="C5">
        <f>(16*2.08)-C4</f>
        <v>7.2800000000000011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2025-02-06T13:51:01Z</dcterms:modified>
</cp:coreProperties>
</file>