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7D1E8C3C-C4DF-4CD9-9ABC-62EBE266150C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'2024'!$F$3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'2024'!$E$3</definedName>
    <definedName name="NOVEMBRE" localSheetId="1">'2025'!$M$3</definedName>
    <definedName name="NOVEMBRE">#REF!</definedName>
    <definedName name="OCTOBRE" localSheetId="0">'2024'!$D$3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'2024'!$C$3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'2024'!$H$3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23" i="16"/>
  <c r="C17" i="16"/>
  <c r="C19" i="16" s="1"/>
  <c r="F17" i="15"/>
  <c r="C4" i="13"/>
  <c r="D8" i="16"/>
  <c r="E8" i="16"/>
  <c r="F8" i="16"/>
  <c r="G8" i="16"/>
  <c r="H8" i="16"/>
  <c r="I8" i="16"/>
  <c r="J8" i="16"/>
  <c r="K8" i="16"/>
  <c r="L8" i="16"/>
  <c r="D19" i="16"/>
  <c r="E19" i="16"/>
  <c r="F19" i="16"/>
  <c r="G19" i="16"/>
  <c r="H19" i="16"/>
  <c r="I19" i="16"/>
  <c r="J19" i="16"/>
  <c r="K19" i="16"/>
  <c r="D24" i="16"/>
  <c r="E24" i="16"/>
  <c r="F24" i="16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F26" i="15"/>
  <c r="F24" i="15"/>
  <c r="E24" i="15"/>
  <c r="F23" i="15"/>
  <c r="E23" i="15"/>
  <c r="D23" i="15"/>
  <c r="D24" i="15" s="1"/>
  <c r="C23" i="15"/>
  <c r="C24" i="15" s="1"/>
  <c r="H24" i="15" s="1"/>
  <c r="H22" i="15"/>
  <c r="D19" i="15"/>
  <c r="D26" i="15" s="1"/>
  <c r="H18" i="15"/>
  <c r="F19" i="15"/>
  <c r="E17" i="15"/>
  <c r="E19" i="15" s="1"/>
  <c r="E26" i="15" s="1"/>
  <c r="D17" i="15"/>
  <c r="C17" i="15"/>
  <c r="H17" i="15" s="1"/>
  <c r="H14" i="15"/>
  <c r="H13" i="15"/>
  <c r="H12" i="15"/>
  <c r="H11" i="15"/>
  <c r="F8" i="15"/>
  <c r="E8" i="15"/>
  <c r="D8" i="15"/>
  <c r="C8" i="15"/>
  <c r="H8" i="15" s="1"/>
  <c r="H7" i="15"/>
  <c r="H6" i="15"/>
  <c r="N26" i="16" l="1"/>
  <c r="P24" i="16"/>
  <c r="L26" i="16"/>
  <c r="M26" i="16"/>
  <c r="P8" i="16"/>
  <c r="P19" i="16"/>
  <c r="C26" i="16"/>
  <c r="P17" i="16"/>
  <c r="P23" i="16"/>
  <c r="C19" i="15"/>
  <c r="H23" i="15"/>
  <c r="P26" i="16" l="1"/>
  <c r="H19" i="15"/>
  <c r="C26" i="15"/>
  <c r="H26" i="15" s="1"/>
  <c r="C3" i="13" s="1"/>
</calcChain>
</file>

<file path=xl/sharedStrings.xml><?xml version="1.0" encoding="utf-8"?>
<sst xmlns="http://schemas.openxmlformats.org/spreadsheetml/2006/main" count="66" uniqueCount="40">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</sst>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H26"/>
  <sheetViews>
    <sheetView workbookViewId="0">
      <selection activeCell="F18" sqref="F18"/>
    </sheetView>
  </sheetViews>
  <sheetFormatPr baseColWidth="10" defaultRowHeight="14.4" x14ac:dyDescent="0.3"/>
  <cols>
    <col min="1" max="1" width="3" customWidth="1"/>
    <col min="2" max="2" width="28" customWidth="1"/>
    <col min="7" max="7" width="4" customWidth="1"/>
    <col min="8" max="8" width="10" style="45" customWidth="1"/>
  </cols>
  <sheetData>
    <row r="1" spans="2:8" x14ac:dyDescent="0.3">
      <c r="B1" s="59" t="s">
        <v>9</v>
      </c>
    </row>
    <row r="2" spans="2:8" x14ac:dyDescent="0.3">
      <c r="B2" s="60"/>
      <c r="C2" s="2"/>
      <c r="D2" s="2"/>
      <c r="E2" s="2"/>
      <c r="F2" s="2"/>
      <c r="H2" s="3"/>
    </row>
    <row r="3" spans="2:8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10</v>
      </c>
      <c r="G3" s="1"/>
      <c r="H3" s="12" t="s">
        <v>4</v>
      </c>
    </row>
    <row r="4" spans="2:8" x14ac:dyDescent="0.3">
      <c r="B4" s="27"/>
      <c r="C4" s="14"/>
      <c r="D4" s="14"/>
      <c r="E4" s="14"/>
      <c r="F4" s="14"/>
      <c r="G4" s="1"/>
      <c r="H4" s="51"/>
    </row>
    <row r="5" spans="2:8" x14ac:dyDescent="0.3">
      <c r="B5" s="15" t="s">
        <v>18</v>
      </c>
      <c r="C5" s="55"/>
      <c r="D5" s="17"/>
      <c r="E5" s="55"/>
      <c r="F5" s="17"/>
      <c r="G5" s="1"/>
      <c r="H5" s="46"/>
    </row>
    <row r="6" spans="2:8" x14ac:dyDescent="0.3">
      <c r="B6" s="8" t="s">
        <v>19</v>
      </c>
      <c r="C6" s="33">
        <v>18</v>
      </c>
      <c r="D6" s="33">
        <v>19</v>
      </c>
      <c r="E6" s="33">
        <v>19</v>
      </c>
      <c r="F6" s="33">
        <v>19</v>
      </c>
      <c r="G6" s="31"/>
      <c r="H6" s="52">
        <f>SUM(C6:F6)</f>
        <v>75</v>
      </c>
    </row>
    <row r="7" spans="2:8" x14ac:dyDescent="0.3">
      <c r="B7" s="8" t="s">
        <v>20</v>
      </c>
      <c r="C7" s="33">
        <v>18</v>
      </c>
      <c r="D7" s="33">
        <v>23</v>
      </c>
      <c r="E7" s="33">
        <v>19</v>
      </c>
      <c r="F7" s="33">
        <v>20</v>
      </c>
      <c r="G7" s="31"/>
      <c r="H7" s="52">
        <f>SUM(C7:F7)</f>
        <v>80</v>
      </c>
    </row>
    <row r="8" spans="2:8" x14ac:dyDescent="0.3">
      <c r="B8" s="16" t="s">
        <v>21</v>
      </c>
      <c r="C8" s="32">
        <f>C7-C6</f>
        <v>0</v>
      </c>
      <c r="D8" s="32">
        <f>D7-D6</f>
        <v>4</v>
      </c>
      <c r="E8" s="32">
        <f>E7-E6</f>
        <v>0</v>
      </c>
      <c r="F8" s="32">
        <f>F7-F6</f>
        <v>1</v>
      </c>
      <c r="G8" s="31"/>
      <c r="H8" s="52">
        <f>SUM(C8:F8)</f>
        <v>5</v>
      </c>
    </row>
    <row r="9" spans="2:8" x14ac:dyDescent="0.3">
      <c r="B9" s="27"/>
      <c r="C9" s="18"/>
      <c r="D9" s="18"/>
      <c r="E9" s="18"/>
      <c r="F9" s="18"/>
      <c r="G9" s="1"/>
      <c r="H9" s="51"/>
    </row>
    <row r="10" spans="2:8" x14ac:dyDescent="0.3">
      <c r="B10" s="13" t="s">
        <v>17</v>
      </c>
      <c r="C10" s="56"/>
      <c r="D10" s="19"/>
      <c r="E10" s="56"/>
      <c r="F10" s="19"/>
      <c r="H10" s="47"/>
    </row>
    <row r="11" spans="2:8" x14ac:dyDescent="0.3">
      <c r="B11" s="8" t="s">
        <v>13</v>
      </c>
      <c r="C11" s="10">
        <v>18</v>
      </c>
      <c r="D11" s="10">
        <v>23</v>
      </c>
      <c r="E11" s="10">
        <v>19</v>
      </c>
      <c r="F11" s="10">
        <v>20</v>
      </c>
      <c r="H11" s="53">
        <f>SUM(C11:F11)</f>
        <v>80</v>
      </c>
    </row>
    <row r="12" spans="2:8" x14ac:dyDescent="0.3">
      <c r="B12" s="8" t="s">
        <v>15</v>
      </c>
      <c r="C12" s="11"/>
      <c r="D12" s="11"/>
      <c r="E12" s="11"/>
      <c r="F12" s="11">
        <v>1</v>
      </c>
      <c r="H12" s="53">
        <f>SUM(C12:F12)</f>
        <v>1</v>
      </c>
    </row>
    <row r="13" spans="2:8" x14ac:dyDescent="0.3">
      <c r="B13" s="8" t="s">
        <v>16</v>
      </c>
      <c r="C13" s="11"/>
      <c r="D13" s="11"/>
      <c r="E13" s="11"/>
      <c r="F13" s="11"/>
      <c r="H13" s="53">
        <f>SUM(C13:F13)</f>
        <v>0</v>
      </c>
    </row>
    <row r="14" spans="2:8" x14ac:dyDescent="0.3">
      <c r="B14" s="16" t="s">
        <v>14</v>
      </c>
      <c r="C14" s="20"/>
      <c r="D14" s="20"/>
      <c r="E14" s="20"/>
      <c r="F14" s="20"/>
      <c r="H14" s="53">
        <f>SUM(C14:F14)</f>
        <v>0</v>
      </c>
    </row>
    <row r="15" spans="2:8" x14ac:dyDescent="0.3">
      <c r="B15" s="27"/>
      <c r="C15" s="21"/>
      <c r="D15" s="21"/>
      <c r="E15" s="21"/>
      <c r="F15" s="21"/>
      <c r="H15" s="48"/>
    </row>
    <row r="16" spans="2:8" x14ac:dyDescent="0.3">
      <c r="B16" s="6" t="s">
        <v>0</v>
      </c>
      <c r="C16" s="57"/>
      <c r="D16" s="22"/>
      <c r="E16" s="57"/>
      <c r="F16" s="22"/>
      <c r="H16" s="49"/>
    </row>
    <row r="17" spans="2:8" x14ac:dyDescent="0.3">
      <c r="B17" s="8" t="s">
        <v>6</v>
      </c>
      <c r="C17" s="9">
        <f>C11*Params!$C$5*(1-Params!$C$3)-Params!$C$4</f>
        <v>7377</v>
      </c>
      <c r="D17" s="9">
        <f>D11*Params!$C$5*(1-Params!$C$3)-Params!$C$4</f>
        <v>9447</v>
      </c>
      <c r="E17" s="9">
        <f>E11*Params!$C$5*(1-Params!$C$3)-Params!$C$4</f>
        <v>7791</v>
      </c>
      <c r="F17" s="9">
        <f>F11*Params!$C$5*(1-Params!$C$3)-Params!$C$4</f>
        <v>8205</v>
      </c>
      <c r="G17" s="4"/>
      <c r="H17" s="37">
        <f>SUM(C17:F17)</f>
        <v>32820</v>
      </c>
    </row>
    <row r="18" spans="2:8" x14ac:dyDescent="0.3">
      <c r="B18" s="8" t="s">
        <v>14</v>
      </c>
      <c r="C18" s="9"/>
      <c r="D18" s="9"/>
      <c r="E18" s="9"/>
      <c r="F18" s="9"/>
      <c r="G18" s="4"/>
      <c r="H18" s="37">
        <f>SUM(C18:F18)</f>
        <v>0</v>
      </c>
    </row>
    <row r="19" spans="2:8" x14ac:dyDescent="0.3">
      <c r="B19" s="24" t="s">
        <v>2</v>
      </c>
      <c r="C19" s="25">
        <f>SUM(C17:C18)</f>
        <v>7377</v>
      </c>
      <c r="D19" s="25">
        <f>SUM(D17:D18)</f>
        <v>9447</v>
      </c>
      <c r="E19" s="25">
        <f>SUM(E17:E18)</f>
        <v>7791</v>
      </c>
      <c r="F19" s="25">
        <f>SUM(F17:F18)</f>
        <v>8205</v>
      </c>
      <c r="G19" s="5"/>
      <c r="H19" s="38">
        <f>SUM(C19:G19)</f>
        <v>32820</v>
      </c>
    </row>
    <row r="20" spans="2:8" x14ac:dyDescent="0.3">
      <c r="B20" s="27"/>
      <c r="C20" s="23"/>
      <c r="D20" s="23"/>
      <c r="E20" s="23"/>
      <c r="F20" s="23"/>
      <c r="G20" s="5"/>
    </row>
    <row r="21" spans="2:8" x14ac:dyDescent="0.3">
      <c r="B21" s="26" t="s">
        <v>1</v>
      </c>
      <c r="C21" s="58"/>
      <c r="D21" s="28"/>
      <c r="E21" s="58"/>
      <c r="F21" s="28"/>
      <c r="G21" s="4"/>
      <c r="H21" s="50"/>
    </row>
    <row r="22" spans="2:8" x14ac:dyDescent="0.3">
      <c r="B22" s="8" t="s">
        <v>7</v>
      </c>
      <c r="C22" s="9">
        <v>4167.5600000000004</v>
      </c>
      <c r="D22" s="9">
        <v>4939.09</v>
      </c>
      <c r="E22" s="9">
        <v>4939.09</v>
      </c>
      <c r="F22" s="9">
        <v>4939.09</v>
      </c>
      <c r="G22" s="4"/>
      <c r="H22" s="39">
        <f>SUM(C22:F22)</f>
        <v>18984.830000000002</v>
      </c>
    </row>
    <row r="23" spans="2:8" x14ac:dyDescent="0.3">
      <c r="B23" s="8" t="s">
        <v>8</v>
      </c>
      <c r="C23" s="9">
        <f>904.27+1698.88</f>
        <v>2603.15</v>
      </c>
      <c r="D23" s="9">
        <f>1071.96+2022.08</f>
        <v>3094.04</v>
      </c>
      <c r="E23" s="9">
        <f>1071.96+2022.08</f>
        <v>3094.04</v>
      </c>
      <c r="F23" s="9">
        <f>1071.96+2022.08</f>
        <v>3094.04</v>
      </c>
      <c r="G23" s="4"/>
      <c r="H23" s="39">
        <f>SUM(C23:F23)</f>
        <v>11885.27</v>
      </c>
    </row>
    <row r="24" spans="2:8" x14ac:dyDescent="0.3">
      <c r="B24" s="7" t="s">
        <v>3</v>
      </c>
      <c r="C24" s="40">
        <f>SUM(C22:C23)</f>
        <v>6770.7100000000009</v>
      </c>
      <c r="D24" s="40">
        <f>SUM(D22:D23)</f>
        <v>8033.13</v>
      </c>
      <c r="E24" s="40">
        <f>SUM(E22:E23)</f>
        <v>8033.13</v>
      </c>
      <c r="F24" s="40">
        <f>SUM(F22:F23)</f>
        <v>8033.13</v>
      </c>
      <c r="G24" s="4"/>
      <c r="H24" s="41">
        <f>SUM(C24:F24)</f>
        <v>30870.100000000002</v>
      </c>
    </row>
    <row r="25" spans="2:8" x14ac:dyDescent="0.3">
      <c r="B25" s="42"/>
      <c r="C25" s="23"/>
      <c r="D25" s="23"/>
      <c r="E25" s="23"/>
      <c r="F25" s="23"/>
      <c r="G25" s="5"/>
    </row>
    <row r="26" spans="2:8" x14ac:dyDescent="0.3">
      <c r="B26" s="43" t="s">
        <v>25</v>
      </c>
      <c r="C26" s="44">
        <f>C19-C24</f>
        <v>606.28999999999905</v>
      </c>
      <c r="D26" s="44">
        <f>D19-D24</f>
        <v>1413.87</v>
      </c>
      <c r="E26" s="44">
        <f>E19-E24</f>
        <v>-242.13000000000011</v>
      </c>
      <c r="F26" s="44">
        <f>F19-F24</f>
        <v>171.86999999999989</v>
      </c>
      <c r="H26" s="54">
        <f>SUM(C26:G26)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D7E8-A8B8-4EED-943F-13DF4F6B5507}">
  <dimension ref="B1:P26"/>
  <sheetViews>
    <sheetView workbookViewId="0">
      <selection activeCell="C23" sqref="C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59" t="s">
        <v>9</v>
      </c>
    </row>
    <row r="2" spans="2:16" x14ac:dyDescent="0.3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33">
        <v>19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21</v>
      </c>
    </row>
    <row r="8" spans="2:16" x14ac:dyDescent="0.3">
      <c r="B8" s="16" t="s">
        <v>21</v>
      </c>
      <c r="C8" s="32">
        <f>C7-C6</f>
        <v>2</v>
      </c>
      <c r="D8" s="32">
        <f t="shared" ref="D8:L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">
      <c r="B11" s="8" t="s">
        <v>13</v>
      </c>
      <c r="C11" s="10">
        <v>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21</v>
      </c>
    </row>
    <row r="12" spans="2:16" x14ac:dyDescent="0.3">
      <c r="B12" s="8" t="s">
        <v>15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">
      <c r="B17" s="8" t="s">
        <v>6</v>
      </c>
      <c r="C17" s="9">
        <f>C11*Params!$C$5*(1-Params!$C$3)-Params!$C$4</f>
        <v>8619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8619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>SUM(C17:C18)</f>
        <v>8619</v>
      </c>
      <c r="D19" s="25">
        <f t="shared" ref="D19:K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8619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">
      <c r="B22" s="8" t="s">
        <v>7</v>
      </c>
      <c r="C22" s="9">
        <v>4940.01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4940.01</v>
      </c>
    </row>
    <row r="23" spans="2:16" x14ac:dyDescent="0.3">
      <c r="B23" s="8" t="s">
        <v>8</v>
      </c>
      <c r="C23" s="9">
        <f>1078+2029.38</f>
        <v>3107.38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3107.38</v>
      </c>
    </row>
    <row r="24" spans="2:16" x14ac:dyDescent="0.3">
      <c r="B24" s="7" t="s">
        <v>3</v>
      </c>
      <c r="C24" s="40">
        <f>SUM(C22:C23)</f>
        <v>8047.39</v>
      </c>
      <c r="D24" s="40">
        <f t="shared" ref="D24:K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8047.39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>C19-C24</f>
        <v>571.60999999999967</v>
      </c>
      <c r="D26" s="44"/>
      <c r="E26" s="44"/>
      <c r="F26" s="44"/>
      <c r="G26" s="44"/>
      <c r="H26" s="44"/>
      <c r="I26" s="44"/>
      <c r="J26" s="44"/>
      <c r="K26" s="44"/>
      <c r="L26" s="44">
        <f>L19-L24</f>
        <v>0</v>
      </c>
      <c r="M26" s="44">
        <f>M19-M24</f>
        <v>0</v>
      </c>
      <c r="N26" s="44">
        <f>N19-N24</f>
        <v>0</v>
      </c>
      <c r="P26" s="54">
        <f>SUM(C26:O26)</f>
        <v>571.60999999999967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1" t="s">
        <v>22</v>
      </c>
      <c r="C2" s="6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3" t="s">
        <v>23</v>
      </c>
      <c r="C2" s="63"/>
    </row>
    <row r="3" spans="2:3" ht="16.95" customHeight="1" x14ac:dyDescent="0.3">
      <c r="B3" s="34" t="s">
        <v>24</v>
      </c>
      <c r="C3" s="35">
        <f>'2024'!H26+'2025'!P26</f>
        <v>2521.5099999999984</v>
      </c>
    </row>
    <row r="4" spans="2:3" ht="16.95" customHeight="1" x14ac:dyDescent="0.3">
      <c r="B4" s="34" t="s">
        <v>26</v>
      </c>
      <c r="C4" s="36">
        <f>SUM('2024'!H12)+'2025'!P12</f>
        <v>2</v>
      </c>
    </row>
    <row r="5" spans="2:3" x14ac:dyDescent="0.3">
      <c r="B5" t="s">
        <v>39</v>
      </c>
      <c r="C5">
        <f>(5*2.08)-C4</f>
        <v>8.4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2025-02-06T12:46:29Z</dcterms:modified>
</cp:coreProperties>
</file>