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63A2D9FE-96C3-496F-B9EA-2B66705ADC4D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C5" i="13" s="1"/>
  <c r="C3" i="13"/>
  <c r="P36" i="16"/>
  <c r="P35" i="16"/>
  <c r="P38" i="16" s="1"/>
  <c r="P31" i="16"/>
  <c r="J29" i="16"/>
  <c r="G29" i="16"/>
  <c r="P28" i="16"/>
  <c r="P27" i="16"/>
  <c r="P26" i="16"/>
  <c r="N29" i="16"/>
  <c r="M29" i="16"/>
  <c r="L29" i="16"/>
  <c r="K29" i="16"/>
  <c r="I29" i="16"/>
  <c r="H29" i="16"/>
  <c r="F29" i="16"/>
  <c r="E29" i="16"/>
  <c r="D29" i="16"/>
  <c r="P24" i="16"/>
  <c r="J21" i="16"/>
  <c r="J33" i="16" s="1"/>
  <c r="I21" i="16"/>
  <c r="I33" i="16" s="1"/>
  <c r="P20" i="16"/>
  <c r="N21" i="16"/>
  <c r="N33" i="16" s="1"/>
  <c r="M21" i="16"/>
  <c r="L21" i="16"/>
  <c r="L33" i="16" s="1"/>
  <c r="K21" i="16"/>
  <c r="H21" i="16"/>
  <c r="G21" i="16"/>
  <c r="G33" i="16" s="1"/>
  <c r="F21" i="16"/>
  <c r="E21" i="16"/>
  <c r="D21" i="16"/>
  <c r="D33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9" i="15" s="1"/>
  <c r="P31" i="15"/>
  <c r="H29" i="15"/>
  <c r="P28" i="15"/>
  <c r="P27" i="15"/>
  <c r="C27" i="15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G25" i="15"/>
  <c r="G29" i="15" s="1"/>
  <c r="F25" i="15"/>
  <c r="F29" i="15" s="1"/>
  <c r="E25" i="15"/>
  <c r="E29" i="15" s="1"/>
  <c r="D25" i="15"/>
  <c r="D29" i="15" s="1"/>
  <c r="C25" i="15"/>
  <c r="C29" i="15" s="1"/>
  <c r="P24" i="15"/>
  <c r="P20" i="15"/>
  <c r="N19" i="15"/>
  <c r="N21" i="15" s="1"/>
  <c r="M19" i="15"/>
  <c r="M21" i="15" s="1"/>
  <c r="L19" i="15"/>
  <c r="L21" i="15" s="1"/>
  <c r="K19" i="15"/>
  <c r="K21" i="15" s="1"/>
  <c r="J19" i="15"/>
  <c r="J21" i="15" s="1"/>
  <c r="I19" i="15"/>
  <c r="I21" i="15" s="1"/>
  <c r="I33" i="15" s="1"/>
  <c r="H19" i="15"/>
  <c r="H21" i="15" s="1"/>
  <c r="H33" i="15" s="1"/>
  <c r="G19" i="15"/>
  <c r="G21" i="15" s="1"/>
  <c r="G33" i="15" s="1"/>
  <c r="F19" i="15"/>
  <c r="F21" i="15" s="1"/>
  <c r="E19" i="15"/>
  <c r="E21" i="15" s="1"/>
  <c r="D19" i="15"/>
  <c r="D21" i="15" s="1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P28" i="14"/>
  <c r="P27" i="14"/>
  <c r="P26" i="14"/>
  <c r="P25" i="14"/>
  <c r="N24" i="14"/>
  <c r="N29" i="14" s="1"/>
  <c r="M24" i="14"/>
  <c r="M29" i="14" s="1"/>
  <c r="L24" i="14"/>
  <c r="L29" i="14" s="1"/>
  <c r="K24" i="14"/>
  <c r="K29" i="14" s="1"/>
  <c r="J24" i="14"/>
  <c r="J29" i="14" s="1"/>
  <c r="I24" i="14"/>
  <c r="I29" i="14" s="1"/>
  <c r="H24" i="14"/>
  <c r="H29" i="14" s="1"/>
  <c r="G24" i="14"/>
  <c r="G29" i="14" s="1"/>
  <c r="F24" i="14"/>
  <c r="F29" i="14" s="1"/>
  <c r="E24" i="14"/>
  <c r="E29" i="14" s="1"/>
  <c r="D24" i="14"/>
  <c r="D29" i="14" s="1"/>
  <c r="C24" i="14"/>
  <c r="P23" i="14"/>
  <c r="I20" i="14"/>
  <c r="P19" i="14"/>
  <c r="P18" i="14"/>
  <c r="N17" i="14"/>
  <c r="N20" i="14" s="1"/>
  <c r="N33" i="14" s="1"/>
  <c r="M17" i="14"/>
  <c r="M20" i="14" s="1"/>
  <c r="L17" i="14"/>
  <c r="L20" i="14" s="1"/>
  <c r="K17" i="14"/>
  <c r="K20" i="14" s="1"/>
  <c r="J17" i="14"/>
  <c r="J20" i="14" s="1"/>
  <c r="I17" i="14"/>
  <c r="H17" i="14"/>
  <c r="H20" i="14" s="1"/>
  <c r="G17" i="14"/>
  <c r="G20" i="14" s="1"/>
  <c r="G33" i="14" s="1"/>
  <c r="F17" i="14"/>
  <c r="F20" i="14" s="1"/>
  <c r="F33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G30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L19" i="12"/>
  <c r="L30" i="12" s="1"/>
  <c r="K19" i="12"/>
  <c r="J19" i="12"/>
  <c r="J30" i="12" s="1"/>
  <c r="I19" i="12"/>
  <c r="H19" i="12"/>
  <c r="G19" i="12"/>
  <c r="F19" i="12"/>
  <c r="F30" i="12" s="1"/>
  <c r="E19" i="12"/>
  <c r="E30" i="12" s="1"/>
  <c r="D19" i="12"/>
  <c r="D30" i="12" s="1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D33" i="15" l="1"/>
  <c r="L33" i="15"/>
  <c r="P19" i="12"/>
  <c r="K30" i="12"/>
  <c r="P8" i="14"/>
  <c r="I33" i="14"/>
  <c r="M33" i="15"/>
  <c r="M30" i="12"/>
  <c r="N30" i="12"/>
  <c r="P26" i="12"/>
  <c r="P24" i="14"/>
  <c r="K33" i="14"/>
  <c r="P8" i="15"/>
  <c r="E33" i="15"/>
  <c r="J33" i="15"/>
  <c r="P8" i="16"/>
  <c r="H30" i="12"/>
  <c r="P23" i="12"/>
  <c r="P39" i="16"/>
  <c r="P8" i="12"/>
  <c r="I30" i="12"/>
  <c r="L33" i="14"/>
  <c r="E33" i="16"/>
  <c r="F33" i="16"/>
  <c r="K33" i="16"/>
  <c r="M33" i="16"/>
  <c r="H33" i="16"/>
  <c r="J33" i="14"/>
  <c r="C33" i="15"/>
  <c r="P21" i="15"/>
  <c r="K33" i="15"/>
  <c r="D33" i="14"/>
  <c r="P20" i="14"/>
  <c r="H33" i="14"/>
  <c r="E33" i="14"/>
  <c r="M33" i="14"/>
  <c r="F33" i="15"/>
  <c r="P29" i="15"/>
  <c r="N33" i="15"/>
  <c r="C30" i="12"/>
  <c r="C29" i="14"/>
  <c r="P17" i="14"/>
  <c r="P19" i="15"/>
  <c r="P25" i="15"/>
  <c r="P30" i="12" l="1"/>
  <c r="C33" i="14"/>
  <c r="P33" i="14" s="1"/>
  <c r="P29" i="14"/>
  <c r="P33" i="15"/>
  <c r="C25" i="16"/>
  <c r="C19" i="16"/>
  <c r="C21" i="16" l="1"/>
  <c r="P19" i="16"/>
  <c r="C29" i="16"/>
  <c r="P29" i="16" s="1"/>
  <c r="P25" i="16"/>
  <c r="C33" i="16" l="1"/>
  <c r="P33" i="16" s="1"/>
  <c r="P2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ECAA48CC-6CC2-4BC8-9CF3-B53FBFA543B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a partir du 12/2024 1000E/mois</t>
        </r>
      </text>
    </comment>
    <comment ref="M28" authorId="0" shapeId="0" xr:uid="{DECD9369-69EC-4B28-AE3C-9FBF54555AA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<sst xmlns="http://schemas.openxmlformats.org/spreadsheetml/2006/main" count="175" uniqueCount="55">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</sst>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3" workbookViewId="0">
      <selection activeCell="N35" sqref="N3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B5" workbookViewId="0">
      <selection activeCell="L28" sqref="L28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6000</v>
      </c>
      <c r="M28" s="10">
        <v>3000</v>
      </c>
      <c r="N28" s="10"/>
      <c r="O28" s="4"/>
      <c r="P28" s="43">
        <f t="shared" si="2"/>
        <v>9000</v>
      </c>
    </row>
    <row r="29" spans="2:16" x14ac:dyDescent="0.3">
      <c r="B29" s="69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6" t="s">
        <v>42</v>
      </c>
      <c r="C31" s="67"/>
      <c r="D31" s="70">
        <v>500</v>
      </c>
      <c r="E31" s="67">
        <v>500</v>
      </c>
      <c r="F31" s="67">
        <v>500</v>
      </c>
      <c r="G31" s="67"/>
      <c r="H31" s="67"/>
      <c r="I31" s="67"/>
      <c r="J31" s="67"/>
      <c r="K31" s="67"/>
      <c r="L31" s="67"/>
      <c r="M31" s="67"/>
      <c r="N31" s="67"/>
      <c r="P31" s="68">
        <f>SUM(C31:N31)</f>
        <v>1500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AD6-2AEE-4F78-8DCF-B38C494255C2}">
  <dimension ref="B1:P39"/>
  <sheetViews>
    <sheetView tabSelected="1" topLeftCell="B2" workbookViewId="0">
      <selection activeCell="E14" sqref="E14:K14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56">
        <v>3000</v>
      </c>
      <c r="G28" s="56"/>
      <c r="H28" s="56"/>
      <c r="I28" s="56"/>
      <c r="J28" s="56"/>
      <c r="K28" s="56"/>
      <c r="L28" s="56">
        <v>3000</v>
      </c>
      <c r="M28" s="71">
        <v>3000</v>
      </c>
      <c r="N28" s="56"/>
      <c r="O28" s="4"/>
      <c r="P28" s="43">
        <f t="shared" si="3"/>
        <v>9000</v>
      </c>
    </row>
    <row r="29" spans="2:16" x14ac:dyDescent="0.3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6" t="s">
        <v>42</v>
      </c>
      <c r="C31" s="67"/>
      <c r="D31" s="67"/>
      <c r="E31" s="67"/>
      <c r="F31" s="67"/>
      <c r="G31" s="67"/>
      <c r="H31" s="67">
        <v>1000</v>
      </c>
      <c r="I31" s="67">
        <v>1000</v>
      </c>
      <c r="J31" s="67"/>
      <c r="K31" s="67">
        <v>1000</v>
      </c>
      <c r="L31" s="67">
        <v>1000</v>
      </c>
      <c r="M31" s="67">
        <v>1000</v>
      </c>
      <c r="N31" s="70">
        <v>1000</v>
      </c>
      <c r="P31" s="68">
        <f>SUM(C31:N31)</f>
        <v>6000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">
      <c r="N38" s="54" t="s">
        <v>52</v>
      </c>
      <c r="P38" s="62">
        <f>(P35*0.374) + 1457</f>
        <v>6196.3280000000004</v>
      </c>
    </row>
    <row r="39" spans="2:16" x14ac:dyDescent="0.3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B581-DBD9-4871-A71B-6419E0D980BE}">
  <dimension ref="B1:P39"/>
  <sheetViews>
    <sheetView topLeftCell="B2" workbookViewId="0">
      <selection activeCell="C29" sqref="C2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19</v>
      </c>
    </row>
    <row r="7" spans="2:16" x14ac:dyDescent="0.3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22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 t="shared" si="1"/>
        <v>0</v>
      </c>
    </row>
    <row r="13" spans="2:16" x14ac:dyDescent="0.3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13081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13081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13081</v>
      </c>
      <c r="D21" s="28">
        <f t="shared" si="2"/>
        <v>0</v>
      </c>
      <c r="E21" s="28">
        <f t="shared" si="2"/>
        <v>0</v>
      </c>
      <c r="F21" s="28">
        <f t="shared" si="2"/>
        <v>0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13081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4885.8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4885.8</v>
      </c>
    </row>
    <row r="25" spans="2:16" x14ac:dyDescent="0.3">
      <c r="B25" s="9" t="s">
        <v>8</v>
      </c>
      <c r="C25" s="10">
        <f>1443.54+2585.7</f>
        <v>4029.24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4029.24</v>
      </c>
    </row>
    <row r="26" spans="2:16" x14ac:dyDescent="0.3">
      <c r="B26" s="55" t="s">
        <v>40</v>
      </c>
      <c r="C26" s="10">
        <v>643.048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643.048</v>
      </c>
    </row>
    <row r="27" spans="2:16" s="10" customFormat="1" x14ac:dyDescent="0.3">
      <c r="B27" s="10" t="s">
        <v>49</v>
      </c>
      <c r="P27" s="43">
        <f t="shared" si="3"/>
        <v>0</v>
      </c>
    </row>
    <row r="28" spans="2:16" x14ac:dyDescent="0.3">
      <c r="B28" s="55" t="s">
        <v>41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71"/>
      <c r="N28" s="56"/>
      <c r="O28" s="4"/>
      <c r="P28" s="43">
        <f t="shared" si="3"/>
        <v>0</v>
      </c>
    </row>
    <row r="29" spans="2:16" x14ac:dyDescent="0.3">
      <c r="B29" s="8" t="s">
        <v>3</v>
      </c>
      <c r="C29" s="44">
        <f t="shared" ref="C29:N29" si="4">SUM(C24:C28)</f>
        <v>9558.0880000000016</v>
      </c>
      <c r="D29" s="44">
        <f t="shared" si="4"/>
        <v>0</v>
      </c>
      <c r="E29" s="44">
        <f t="shared" si="4"/>
        <v>0</v>
      </c>
      <c r="F29" s="44">
        <f t="shared" si="4"/>
        <v>0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9558.0880000000016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6" t="s">
        <v>42</v>
      </c>
      <c r="C31" s="67">
        <v>1000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70"/>
      <c r="P31" s="68">
        <f>SUM(C31:N31)</f>
        <v>1000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3522.9119999999984</v>
      </c>
      <c r="D33" s="47">
        <f t="shared" si="5"/>
        <v>0</v>
      </c>
      <c r="E33" s="47">
        <f t="shared" si="5"/>
        <v>0</v>
      </c>
      <c r="F33" s="47">
        <f t="shared" si="5"/>
        <v>0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3522.9119999999984</v>
      </c>
    </row>
    <row r="35" spans="2:16" x14ac:dyDescent="0.3">
      <c r="B35" s="63" t="s">
        <v>37</v>
      </c>
      <c r="C35" s="54">
        <v>1452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P35" s="62">
        <f>SUM(C35:N35)</f>
        <v>1452</v>
      </c>
    </row>
    <row r="36" spans="2:16" x14ac:dyDescent="0.3">
      <c r="B36" s="63" t="s">
        <v>38</v>
      </c>
      <c r="C36" s="54">
        <v>643.048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P36" s="62">
        <f>SUM(C36:N36)</f>
        <v>643.048</v>
      </c>
    </row>
    <row r="38" spans="2:16" x14ac:dyDescent="0.3">
      <c r="N38" s="54" t="s">
        <v>52</v>
      </c>
      <c r="P38" s="62">
        <f>(P35*0.374) + 1457</f>
        <v>2000.048</v>
      </c>
    </row>
    <row r="39" spans="2:16" x14ac:dyDescent="0.3">
      <c r="N39" s="54" t="s">
        <v>53</v>
      </c>
      <c r="P39" s="62">
        <f>P38-P36</f>
        <v>1357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4" t="s">
        <v>23</v>
      </c>
      <c r="C2" s="75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6" t="s">
        <v>33</v>
      </c>
      <c r="C2" s="76"/>
    </row>
    <row r="3" spans="2:3" ht="16.95" customHeight="1" x14ac:dyDescent="0.3">
      <c r="B3" s="38" t="s">
        <v>34</v>
      </c>
      <c r="C3" s="39">
        <f>SUM('2022'!P30,'2023'!P33,'2024'!P33)+'2025'!P33</f>
        <v>-2141.6760000000013</v>
      </c>
    </row>
    <row r="4" spans="2:3" ht="16.95" customHeight="1" x14ac:dyDescent="0.3">
      <c r="B4" s="38" t="s">
        <v>39</v>
      </c>
      <c r="C4" s="40">
        <f>'2022'!P12+'2023'!P12+'2024'!P12+'2025'!P12</f>
        <v>43</v>
      </c>
    </row>
    <row r="5" spans="2:3" x14ac:dyDescent="0.3">
      <c r="B5" t="s">
        <v>54</v>
      </c>
      <c r="C5">
        <f>(27*2.08)-C4</f>
        <v>13.160000000000004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2025-02-05T23:41:39Z</dcterms:modified>
</cp:coreProperties>
</file>