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9C686BA6-A160-4272-A26B-169B234B8D86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'2024'!$D$3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'2024'!$H$3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'2024'!$C$3</definedName>
    <definedName name="JUILLET" localSheetId="1">'2025'!$I$3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'2024'!$G$3</definedName>
    <definedName name="NOVEMBRE" localSheetId="1">'2025'!$M$3</definedName>
    <definedName name="NOVEMBRE">#REF!</definedName>
    <definedName name="OCTOBRE" localSheetId="0">'2024'!$F$3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'2024'!$E$3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'2024'!$J$3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P26" i="16"/>
  <c r="C3" i="13" s="1"/>
  <c r="C23" i="16"/>
  <c r="C22" i="16"/>
  <c r="C17" i="16"/>
  <c r="C19" i="16"/>
  <c r="H17" i="15"/>
  <c r="H19" i="15" s="1"/>
  <c r="H26" i="15" s="1"/>
  <c r="P23" i="16"/>
  <c r="P22" i="16"/>
  <c r="P18" i="16"/>
  <c r="P12" i="16"/>
  <c r="P13" i="16"/>
  <c r="P14" i="16"/>
  <c r="P11" i="16"/>
  <c r="P7" i="16"/>
  <c r="P6" i="16"/>
  <c r="D26" i="16"/>
  <c r="E26" i="16"/>
  <c r="F26" i="16"/>
  <c r="G26" i="16"/>
  <c r="H26" i="16"/>
  <c r="C24" i="16"/>
  <c r="D24" i="16"/>
  <c r="E24" i="16"/>
  <c r="F24" i="16"/>
  <c r="G24" i="16"/>
  <c r="H24" i="16"/>
  <c r="D19" i="16"/>
  <c r="E19" i="16"/>
  <c r="F19" i="16"/>
  <c r="G19" i="16"/>
  <c r="H19" i="16"/>
  <c r="C8" i="16"/>
  <c r="D8" i="16"/>
  <c r="E8" i="16"/>
  <c r="F8" i="16"/>
  <c r="G8" i="16"/>
  <c r="H8" i="16"/>
  <c r="N24" i="16"/>
  <c r="M24" i="16"/>
  <c r="L24" i="16"/>
  <c r="K24" i="16"/>
  <c r="J24" i="16"/>
  <c r="I24" i="16"/>
  <c r="N19" i="16"/>
  <c r="M19" i="16"/>
  <c r="L19" i="16"/>
  <c r="K19" i="16"/>
  <c r="K26" i="16" s="1"/>
  <c r="J19" i="16"/>
  <c r="I19" i="16"/>
  <c r="N8" i="16"/>
  <c r="M8" i="16"/>
  <c r="L8" i="16"/>
  <c r="K8" i="16"/>
  <c r="J8" i="16"/>
  <c r="I8" i="16"/>
  <c r="F24" i="15"/>
  <c r="C24" i="15"/>
  <c r="H23" i="15"/>
  <c r="H24" i="15" s="1"/>
  <c r="G23" i="15"/>
  <c r="G24" i="15" s="1"/>
  <c r="F23" i="15"/>
  <c r="E23" i="15"/>
  <c r="E24" i="15" s="1"/>
  <c r="D23" i="15"/>
  <c r="D24" i="15" s="1"/>
  <c r="J24" i="15" s="1"/>
  <c r="C23" i="15"/>
  <c r="J23" i="15" s="1"/>
  <c r="J22" i="15"/>
  <c r="J18" i="15"/>
  <c r="G17" i="15"/>
  <c r="G19" i="15" s="1"/>
  <c r="G26" i="15" s="1"/>
  <c r="F17" i="15"/>
  <c r="F19" i="15" s="1"/>
  <c r="F26" i="15" s="1"/>
  <c r="E17" i="15"/>
  <c r="E19" i="15" s="1"/>
  <c r="E26" i="15" s="1"/>
  <c r="D17" i="15"/>
  <c r="D19" i="15" s="1"/>
  <c r="D26" i="15" s="1"/>
  <c r="C17" i="15"/>
  <c r="J17" i="15" s="1"/>
  <c r="J14" i="15"/>
  <c r="J13" i="15"/>
  <c r="J12" i="15"/>
  <c r="J11" i="15"/>
  <c r="H8" i="15"/>
  <c r="G8" i="15"/>
  <c r="F8" i="15"/>
  <c r="E8" i="15"/>
  <c r="D8" i="15"/>
  <c r="C8" i="15"/>
  <c r="J8" i="15" s="1"/>
  <c r="J7" i="15"/>
  <c r="J6" i="15"/>
  <c r="C26" i="16" l="1"/>
  <c r="P17" i="16"/>
  <c r="J26" i="16"/>
  <c r="L26" i="16"/>
  <c r="P8" i="16"/>
  <c r="I26" i="16"/>
  <c r="P19" i="16"/>
  <c r="M26" i="16"/>
  <c r="N26" i="16"/>
  <c r="P24" i="16"/>
  <c r="C19" i="15"/>
  <c r="C26" i="15" l="1"/>
  <c r="J26" i="15" s="1"/>
  <c r="J19" i="15"/>
</calcChain>
</file>

<file path=xl/sharedStrings.xml><?xml version="1.0" encoding="utf-8"?>
<sst xmlns="http://schemas.openxmlformats.org/spreadsheetml/2006/main" count="68" uniqueCount="40">
  <si>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</si>
  <si>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</si>
  <si>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</si>
  <si>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</si>
  <si>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</si>
  <si>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</si>
  <si>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</si>
  <si>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</si>
  <si>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</si>
  <si>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</si>
  <si>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</si>
  <si>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</si>
  <si>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</si>
  <si>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</si>
  <si>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</si>
  <si>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</si>
  <si>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</si>
  <si>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</si>
  <si>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</si>
  <si>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</si>
  <si>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</si>
  <si>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</si>
  <si>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</si>
  <si>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</si>
  <si>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</si>
  <si>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</si>
  <si>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</si>
  <si>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</si>
  <si>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</si>
  <si>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</si>
  <si>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</si>
  <si>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</si>
  <si>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</si>
  <si>
    <t>Janvier</t>
  </si>
  <si>
    <t>Février</t>
  </si>
  <si>
    <t>Mars</t>
  </si>
  <si>
    <t>Avril</t>
  </si>
  <si>
    <t>Mai</t>
  </si>
  <si>
    <t>Juin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</si>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</sst>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J26"/>
  <sheetViews>
    <sheetView tabSelected="1" workbookViewId="0">
      <selection activeCell="G24" sqref="G24"/>
    </sheetView>
  </sheetViews>
  <sheetFormatPr baseColWidth="10" defaultRowHeight="14.4" x14ac:dyDescent="0.3"/>
  <cols>
    <col min="1" max="1" width="3" customWidth="1"/>
    <col min="2" max="2" width="28" customWidth="1"/>
    <col min="9" max="9" width="4" customWidth="1"/>
    <col min="10" max="10" width="10" style="45" customWidth="1"/>
  </cols>
  <sheetData>
    <row r="1" spans="2:10" x14ac:dyDescent="0.3">
      <c r="B1" s="59" t="s">
        <v>9</v>
      </c>
    </row>
    <row r="2" spans="2:10" x14ac:dyDescent="0.3">
      <c r="B2" s="60"/>
      <c r="C2" s="2"/>
      <c r="D2" s="2"/>
      <c r="E2" s="2"/>
      <c r="F2" s="2"/>
      <c r="G2" s="2"/>
      <c r="H2" s="2"/>
      <c r="J2" s="3"/>
    </row>
    <row r="3" spans="2:10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10</v>
      </c>
      <c r="I3" s="1"/>
      <c r="J3" s="12" t="s">
        <v>4</v>
      </c>
    </row>
    <row r="4" spans="2:10" x14ac:dyDescent="0.3">
      <c r="B4" s="27"/>
      <c r="C4" s="14"/>
      <c r="D4" s="14"/>
      <c r="E4" s="14"/>
      <c r="F4" s="14"/>
      <c r="G4" s="14"/>
      <c r="H4" s="14"/>
      <c r="I4" s="1"/>
      <c r="J4" s="51"/>
    </row>
    <row r="5" spans="2:10" x14ac:dyDescent="0.3">
      <c r="B5" s="15" t="s">
        <v>18</v>
      </c>
      <c r="C5" s="55"/>
      <c r="D5" s="17"/>
      <c r="E5" s="55"/>
      <c r="F5" s="17"/>
      <c r="G5" s="55"/>
      <c r="H5" s="17"/>
      <c r="I5" s="1"/>
      <c r="J5" s="46"/>
    </row>
    <row r="6" spans="2:10" x14ac:dyDescent="0.3">
      <c r="B6" s="8" t="s">
        <v>19</v>
      </c>
      <c r="C6" s="33">
        <v>10</v>
      </c>
      <c r="D6" s="33">
        <v>11</v>
      </c>
      <c r="E6" s="33">
        <v>19</v>
      </c>
      <c r="F6" s="33">
        <v>19</v>
      </c>
      <c r="G6" s="33">
        <v>19</v>
      </c>
      <c r="H6" s="33">
        <v>19</v>
      </c>
      <c r="I6" s="31"/>
      <c r="J6" s="52">
        <f>SUM(C6:H6)</f>
        <v>97</v>
      </c>
    </row>
    <row r="7" spans="2:10" x14ac:dyDescent="0.3">
      <c r="B7" s="8" t="s">
        <v>20</v>
      </c>
      <c r="C7" s="33">
        <v>10</v>
      </c>
      <c r="D7" s="33">
        <v>11</v>
      </c>
      <c r="E7" s="33">
        <v>20</v>
      </c>
      <c r="F7" s="33">
        <v>23</v>
      </c>
      <c r="G7" s="33">
        <v>17</v>
      </c>
      <c r="H7" s="33">
        <v>17</v>
      </c>
      <c r="I7" s="31"/>
      <c r="J7" s="52">
        <f>SUM(C7:H7)</f>
        <v>98</v>
      </c>
    </row>
    <row r="8" spans="2:10" x14ac:dyDescent="0.3">
      <c r="B8" s="16" t="s">
        <v>21</v>
      </c>
      <c r="C8" s="32">
        <f t="shared" ref="C8:H8" si="0">C7-C6</f>
        <v>0</v>
      </c>
      <c r="D8" s="32">
        <f t="shared" si="0"/>
        <v>0</v>
      </c>
      <c r="E8" s="32">
        <f t="shared" si="0"/>
        <v>1</v>
      </c>
      <c r="F8" s="32">
        <f t="shared" si="0"/>
        <v>4</v>
      </c>
      <c r="G8" s="32">
        <f t="shared" si="0"/>
        <v>-2</v>
      </c>
      <c r="H8" s="32">
        <f t="shared" si="0"/>
        <v>-2</v>
      </c>
      <c r="I8" s="31"/>
      <c r="J8" s="52">
        <f>SUM(C8:H8)</f>
        <v>1</v>
      </c>
    </row>
    <row r="9" spans="2:10" x14ac:dyDescent="0.3">
      <c r="B9" s="27"/>
      <c r="C9" s="18"/>
      <c r="D9" s="18"/>
      <c r="E9" s="18"/>
      <c r="F9" s="18"/>
      <c r="G9" s="18"/>
      <c r="H9" s="18"/>
      <c r="I9" s="1"/>
      <c r="J9" s="51"/>
    </row>
    <row r="10" spans="2:10" x14ac:dyDescent="0.3">
      <c r="B10" s="13" t="s">
        <v>17</v>
      </c>
      <c r="C10" s="56"/>
      <c r="D10" s="19"/>
      <c r="E10" s="56"/>
      <c r="F10" s="19"/>
      <c r="G10" s="56"/>
      <c r="H10" s="19"/>
      <c r="J10" s="47"/>
    </row>
    <row r="11" spans="2:10" x14ac:dyDescent="0.3">
      <c r="B11" s="8" t="s">
        <v>13</v>
      </c>
      <c r="C11" s="10">
        <v>10</v>
      </c>
      <c r="D11" s="10">
        <v>11</v>
      </c>
      <c r="E11" s="10">
        <v>20</v>
      </c>
      <c r="F11" s="10">
        <v>23</v>
      </c>
      <c r="G11" s="10">
        <v>17</v>
      </c>
      <c r="H11" s="10">
        <v>17</v>
      </c>
      <c r="J11" s="53">
        <f>SUM(C11:H11)</f>
        <v>98</v>
      </c>
    </row>
    <row r="12" spans="2:10" x14ac:dyDescent="0.3">
      <c r="B12" s="8" t="s">
        <v>15</v>
      </c>
      <c r="C12" s="11"/>
      <c r="D12" s="11">
        <v>10</v>
      </c>
      <c r="E12" s="11">
        <v>1</v>
      </c>
      <c r="F12" s="11"/>
      <c r="G12" s="11">
        <v>0</v>
      </c>
      <c r="H12" s="11">
        <v>3</v>
      </c>
      <c r="J12" s="53">
        <f>SUM(C12:H12)</f>
        <v>14</v>
      </c>
    </row>
    <row r="13" spans="2:10" x14ac:dyDescent="0.3">
      <c r="B13" s="8" t="s">
        <v>16</v>
      </c>
      <c r="C13" s="11"/>
      <c r="D13" s="11"/>
      <c r="E13" s="11"/>
      <c r="F13" s="11"/>
      <c r="G13" s="11">
        <v>2</v>
      </c>
      <c r="H13" s="11">
        <v>1</v>
      </c>
      <c r="J13" s="53">
        <f>SUM(C13:H13)</f>
        <v>3</v>
      </c>
    </row>
    <row r="14" spans="2:10" x14ac:dyDescent="0.3">
      <c r="B14" s="16" t="s">
        <v>14</v>
      </c>
      <c r="C14" s="20"/>
      <c r="D14" s="20"/>
      <c r="E14" s="20"/>
      <c r="F14" s="20"/>
      <c r="G14" s="20"/>
      <c r="H14" s="20"/>
      <c r="J14" s="53">
        <f>SUM(C14:H14)</f>
        <v>0</v>
      </c>
    </row>
    <row r="15" spans="2:10" x14ac:dyDescent="0.3">
      <c r="B15" s="27"/>
      <c r="C15" s="21"/>
      <c r="D15" s="21"/>
      <c r="E15" s="21"/>
      <c r="F15" s="21"/>
      <c r="G15" s="21"/>
      <c r="H15" s="21"/>
      <c r="J15" s="48"/>
    </row>
    <row r="16" spans="2:10" x14ac:dyDescent="0.3">
      <c r="B16" s="6" t="s">
        <v>0</v>
      </c>
      <c r="C16" s="57"/>
      <c r="D16" s="22"/>
      <c r="E16" s="57"/>
      <c r="F16" s="22"/>
      <c r="G16" s="57"/>
      <c r="H16" s="22"/>
      <c r="J16" s="49"/>
    </row>
    <row r="17" spans="2:10" x14ac:dyDescent="0.3">
      <c r="B17" s="8" t="s">
        <v>6</v>
      </c>
      <c r="C17" s="9">
        <f>C11*Params!$C$5*(1-Params!$C$3)-Params!$C$4</f>
        <v>4065</v>
      </c>
      <c r="D17" s="9">
        <f>D11*Params!$C$5*(1-Params!$C$3)-Params!$C$4</f>
        <v>4479</v>
      </c>
      <c r="E17" s="9">
        <f>E11*Params!$C$5*(1-Params!$C$3)-Params!$C$4</f>
        <v>8205</v>
      </c>
      <c r="F17" s="9">
        <f>F11*Params!$C$5*(1-Params!$C$3)-Params!$C$4</f>
        <v>9447</v>
      </c>
      <c r="G17" s="9">
        <f>G11*Params!$C$5*(1-Params!$C$3)-Params!$C$4</f>
        <v>6963</v>
      </c>
      <c r="H17" s="9">
        <f>H11*Params!$C$5*(1-Params!$C$3)-Params!$C$4</f>
        <v>6963</v>
      </c>
      <c r="I17" s="4"/>
      <c r="J17" s="37">
        <f>SUM(C17:H17)</f>
        <v>40122</v>
      </c>
    </row>
    <row r="18" spans="2:10" x14ac:dyDescent="0.3">
      <c r="B18" s="8" t="s">
        <v>14</v>
      </c>
      <c r="C18" s="9"/>
      <c r="D18" s="9"/>
      <c r="E18" s="9"/>
      <c r="F18" s="9"/>
      <c r="G18" s="9"/>
      <c r="H18" s="9"/>
      <c r="I18" s="4"/>
      <c r="J18" s="37">
        <f>SUM(C18:H18)</f>
        <v>0</v>
      </c>
    </row>
    <row r="19" spans="2:10" x14ac:dyDescent="0.3">
      <c r="B19" s="24" t="s">
        <v>2</v>
      </c>
      <c r="C19" s="25">
        <f t="shared" ref="C19:H19" si="1">SUM(C17:C18)</f>
        <v>4065</v>
      </c>
      <c r="D19" s="25">
        <f t="shared" si="1"/>
        <v>4479</v>
      </c>
      <c r="E19" s="25">
        <f t="shared" si="1"/>
        <v>8205</v>
      </c>
      <c r="F19" s="25">
        <f t="shared" si="1"/>
        <v>9447</v>
      </c>
      <c r="G19" s="25">
        <f t="shared" si="1"/>
        <v>6963</v>
      </c>
      <c r="H19" s="25">
        <f t="shared" si="1"/>
        <v>6963</v>
      </c>
      <c r="I19" s="5"/>
      <c r="J19" s="38">
        <f>SUM(C19:I19)</f>
        <v>40122</v>
      </c>
    </row>
    <row r="20" spans="2:10" x14ac:dyDescent="0.3">
      <c r="B20" s="27"/>
      <c r="C20" s="23"/>
      <c r="D20" s="23"/>
      <c r="E20" s="23"/>
      <c r="F20" s="23"/>
      <c r="G20" s="23"/>
      <c r="H20" s="23"/>
      <c r="I20" s="5"/>
    </row>
    <row r="21" spans="2:10" x14ac:dyDescent="0.3">
      <c r="B21" s="26" t="s">
        <v>1</v>
      </c>
      <c r="C21" s="58"/>
      <c r="D21" s="28"/>
      <c r="E21" s="58"/>
      <c r="F21" s="28"/>
      <c r="G21" s="58"/>
      <c r="H21" s="28"/>
      <c r="I21" s="4"/>
      <c r="J21" s="50"/>
    </row>
    <row r="22" spans="2:10" x14ac:dyDescent="0.3">
      <c r="B22" s="8" t="s">
        <v>7</v>
      </c>
      <c r="C22" s="9">
        <v>2342.4899999999998</v>
      </c>
      <c r="D22" s="9">
        <v>4915.53</v>
      </c>
      <c r="E22" s="9">
        <v>5002.41</v>
      </c>
      <c r="F22" s="9">
        <v>5002.41</v>
      </c>
      <c r="G22" s="9">
        <v>4561.3999999999996</v>
      </c>
      <c r="H22" s="9">
        <v>4781.8500000000004</v>
      </c>
      <c r="I22" s="4"/>
      <c r="J22" s="39">
        <f>SUM(C22:H22)</f>
        <v>26606.089999999997</v>
      </c>
    </row>
    <row r="23" spans="2:10" x14ac:dyDescent="0.3">
      <c r="B23" s="8" t="s">
        <v>8</v>
      </c>
      <c r="C23" s="9">
        <f>508.41+846.48</f>
        <v>1354.89</v>
      </c>
      <c r="D23" s="9">
        <f>1026.2+1738.43</f>
        <v>2764.63</v>
      </c>
      <c r="E23" s="9">
        <f>1036.28+1793.37</f>
        <v>2829.6499999999996</v>
      </c>
      <c r="F23" s="9">
        <f>1036.28+1769.7</f>
        <v>2805.98</v>
      </c>
      <c r="G23" s="9">
        <f>948.63+1615.04</f>
        <v>2563.67</v>
      </c>
      <c r="H23" s="9">
        <f>992.51+1691.1</f>
        <v>2683.6099999999997</v>
      </c>
      <c r="I23" s="4"/>
      <c r="J23" s="39">
        <f>SUM(C23:H23)</f>
        <v>15002.43</v>
      </c>
    </row>
    <row r="24" spans="2:10" x14ac:dyDescent="0.3">
      <c r="B24" s="7" t="s">
        <v>3</v>
      </c>
      <c r="C24" s="40">
        <f t="shared" ref="C24:H24" si="2">SUM(C22:C23)</f>
        <v>3697.38</v>
      </c>
      <c r="D24" s="40">
        <f t="shared" si="2"/>
        <v>7680.16</v>
      </c>
      <c r="E24" s="40">
        <f t="shared" si="2"/>
        <v>7832.0599999999995</v>
      </c>
      <c r="F24" s="40">
        <f t="shared" si="2"/>
        <v>7808.3899999999994</v>
      </c>
      <c r="G24" s="40">
        <f t="shared" si="2"/>
        <v>7125.07</v>
      </c>
      <c r="H24" s="40">
        <f t="shared" si="2"/>
        <v>7465.46</v>
      </c>
      <c r="I24" s="4"/>
      <c r="J24" s="41">
        <f>SUM(C24:H24)</f>
        <v>41608.519999999997</v>
      </c>
    </row>
    <row r="25" spans="2:10" x14ac:dyDescent="0.3">
      <c r="B25" s="42"/>
      <c r="C25" s="23"/>
      <c r="D25" s="23"/>
      <c r="E25" s="23"/>
      <c r="F25" s="23"/>
      <c r="G25" s="23"/>
      <c r="H25" s="23"/>
      <c r="I25" s="5"/>
    </row>
    <row r="26" spans="2:10" x14ac:dyDescent="0.3">
      <c r="B26" s="43" t="s">
        <v>25</v>
      </c>
      <c r="C26" s="44">
        <f t="shared" ref="C26:H26" si="3">C19-C24</f>
        <v>367.61999999999989</v>
      </c>
      <c r="D26" s="44">
        <f t="shared" si="3"/>
        <v>-3201.16</v>
      </c>
      <c r="E26" s="44">
        <f t="shared" si="3"/>
        <v>372.94000000000051</v>
      </c>
      <c r="F26" s="44">
        <f t="shared" si="3"/>
        <v>1638.6100000000006</v>
      </c>
      <c r="G26" s="44">
        <f t="shared" si="3"/>
        <v>-162.06999999999971</v>
      </c>
      <c r="H26" s="44">
        <f t="shared" si="3"/>
        <v>-502.46000000000004</v>
      </c>
      <c r="J26" s="54">
        <f>SUM(C26:I26)</f>
        <v>-1486.5199999999986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7B05-9AD9-4806-88FB-DAD1DE0288D7}">
  <dimension ref="B1:P26"/>
  <sheetViews>
    <sheetView workbookViewId="0">
      <selection activeCell="C24" sqref="C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20.5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20.5</v>
      </c>
    </row>
    <row r="8" spans="2:16" x14ac:dyDescent="0.3">
      <c r="B8" s="16" t="s">
        <v>21</v>
      </c>
      <c r="C8" s="32">
        <f t="shared" ref="C8:H8" si="0">C7-C6</f>
        <v>1.5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1"/>
      <c r="P8" s="52">
        <f>SUM(I8:N8)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20.5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20.5</v>
      </c>
    </row>
    <row r="12" spans="2:16" x14ac:dyDescent="0.3">
      <c r="B12" s="8" t="s">
        <v>15</v>
      </c>
      <c r="C12" s="11">
        <v>0.5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 t="shared" ref="P12:P14" si="2">SUM(C12:N12)</f>
        <v>0.5</v>
      </c>
    </row>
    <row r="13" spans="2:16" x14ac:dyDescent="0.3">
      <c r="B13" s="8" t="s">
        <v>16</v>
      </c>
      <c r="C13" s="11">
        <v>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 t="shared" si="2"/>
        <v>1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 t="shared" si="2"/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8412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8412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H19" si="3">SUM(C17:C18)</f>
        <v>8412</v>
      </c>
      <c r="D19" s="25">
        <f t="shared" si="3"/>
        <v>0</v>
      </c>
      <c r="E19" s="25">
        <f t="shared" si="3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ref="I19:N19" si="4">SUM(I17:I18)</f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5"/>
      <c r="P19" s="38">
        <f>SUM(I19:O19)</f>
        <v>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f>4782.81</f>
        <v>4782.8100000000004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4782.8100000000004</v>
      </c>
    </row>
    <row r="23" spans="2:16" x14ac:dyDescent="0.3">
      <c r="B23" s="8" t="s">
        <v>8</v>
      </c>
      <c r="C23" s="9">
        <f>998.51+1705.09</f>
        <v>2703.6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2703.6</v>
      </c>
    </row>
    <row r="24" spans="2:16" x14ac:dyDescent="0.3">
      <c r="B24" s="7" t="s">
        <v>3</v>
      </c>
      <c r="C24" s="40">
        <f t="shared" ref="C24:H24" si="5">SUM(C22:C23)</f>
        <v>7486.41</v>
      </c>
      <c r="D24" s="40">
        <f t="shared" si="5"/>
        <v>0</v>
      </c>
      <c r="E24" s="40">
        <f t="shared" si="5"/>
        <v>0</v>
      </c>
      <c r="F24" s="40">
        <f t="shared" si="5"/>
        <v>0</v>
      </c>
      <c r="G24" s="40">
        <f t="shared" si="5"/>
        <v>0</v>
      </c>
      <c r="H24" s="40">
        <f t="shared" si="5"/>
        <v>0</v>
      </c>
      <c r="I24" s="40">
        <f t="shared" ref="I24:N24" si="6">SUM(I22:I23)</f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"/>
      <c r="P24" s="41">
        <f>SUM(I24:N24)</f>
        <v>0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7">C19-C24</f>
        <v>925.59000000000015</v>
      </c>
      <c r="D26" s="44">
        <f t="shared" si="7"/>
        <v>0</v>
      </c>
      <c r="E26" s="44">
        <f t="shared" si="7"/>
        <v>0</v>
      </c>
      <c r="F26" s="44">
        <f t="shared" si="7"/>
        <v>0</v>
      </c>
      <c r="G26" s="44">
        <f t="shared" si="7"/>
        <v>0</v>
      </c>
      <c r="H26" s="44">
        <f t="shared" si="7"/>
        <v>0</v>
      </c>
      <c r="I26" s="44">
        <f t="shared" ref="I26:N26" si="8">I19-I24</f>
        <v>0</v>
      </c>
      <c r="J26" s="44">
        <f t="shared" si="8"/>
        <v>0</v>
      </c>
      <c r="K26" s="44">
        <f t="shared" si="8"/>
        <v>0</v>
      </c>
      <c r="L26" s="44">
        <f t="shared" si="8"/>
        <v>0</v>
      </c>
      <c r="M26" s="44">
        <f t="shared" si="8"/>
        <v>0</v>
      </c>
      <c r="N26" s="44">
        <f t="shared" si="8"/>
        <v>0</v>
      </c>
      <c r="P26" s="54">
        <f>SUM(C26:O26)</f>
        <v>925.59000000000015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32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'2024'!J26+'2025'!P26</f>
        <v>-560.92999999999847</v>
      </c>
    </row>
    <row r="4" spans="2:3" ht="16.95" customHeight="1" x14ac:dyDescent="0.3">
      <c r="B4" s="34" t="s">
        <v>26</v>
      </c>
      <c r="C4" s="36">
        <f>SUM('2024'!J12)+'2025'!P12</f>
        <v>14.5</v>
      </c>
    </row>
    <row r="5" spans="2:3" x14ac:dyDescent="0.3">
      <c r="B5" s="34" t="s">
        <v>39</v>
      </c>
      <c r="C5">
        <f>((6*2.08)+1.04)-C4</f>
        <v>-0.98000000000000043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52</vt:i4>
      </vt:variant>
    </vt:vector>
  </HeadingPairs>
  <TitlesOfParts>
    <vt:vector size="56" baseType="lpstr">
      <vt:lpstr>2024</vt:lpstr>
      <vt:lpstr>2025</vt:lpstr>
      <vt:lpstr>Params</vt:lpstr>
      <vt:lpstr>Synthése</vt:lpstr>
      <vt:lpstr>'2024'!AOUT</vt:lpstr>
      <vt:lpstr>'2025'!AOUT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'2024'!JUILLET</vt:lpstr>
      <vt:lpstr>'2025'!JUILLET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2025-02-05T21:43:12Z</dcterms:modified>
</cp:coreProperties>
</file>