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11\Normal\"/>
    </mc:Choice>
  </mc:AlternateContent>
  <xr:revisionPtr revIDLastSave="0" documentId="13_ncr:1_{6186D404-E510-471D-A0BF-B5B0EF3BC2E5}" xr6:coauthVersionLast="47" xr6:coauthVersionMax="47" xr10:uidLastSave="{00000000-0000-0000-0000-000000000000}"/>
  <x:bookViews>
    <x:workbookView xWindow="2652" yWindow="2652" windowWidth="17280" windowHeight="10728"/>
  </x:bookViews>
  <x:sheets>
    <x:sheet name="2024" sheetId="15" r:id="rId1"/>
    <x:sheet name="Params" sheetId="10" r:id="rId2"/>
    <x:sheet name="Synthése" sheetId="13" r:id="rId3"/>
  </x:sheets>
  <x:definedNames>
    <x:definedName name="AOUT" localSheetId="0">'2024'!$J$3</x:definedName>
    <x:definedName name="AOUT">#REF!</x:definedName>
    <x:definedName name="AVANCE_SUR_SALAIRE" localSheetId="0">'2024'!#REF!</x:definedName>
    <x:definedName name="AVANCE_SUR_SALAIRE">#REF!</x:definedName>
    <x:definedName name="AVRIL" localSheetId="0">'2024'!$F$3</x:definedName>
    <x:definedName name="AVRIL">#REF!</x:definedName>
    <x:definedName name="CRA" localSheetId="0">'2024'!$B$10</x:definedName>
    <x:definedName name="CRA">#REF!</x:definedName>
    <x:definedName name="CRA_ASTREINTE" localSheetId="0">'2024'!$B$14</x:definedName>
    <x:definedName name="CRA_ASTREINTE">#REF!</x:definedName>
    <x:definedName name="CRA_CP" localSheetId="0">'2024'!$B$12</x:definedName>
    <x:definedName name="CRA_CP">#REF!</x:definedName>
    <x:definedName name="CRA_PRODUCTION" localSheetId="0">'2024'!$B$11</x:definedName>
    <x:definedName name="CRA_PRODUCTION">#REF!</x:definedName>
    <x:definedName name="CRA_SANS_SOLDE" localSheetId="0">'2024'!$B$13</x:definedName>
    <x:definedName name="CRA_SANS_SOLDE">#REF!</x:definedName>
    <x:definedName name="DECEMBRE" localSheetId="0">'2024'!$N$3</x:definedName>
    <x:definedName name="DECEMBRE">#REF!</x:definedName>
    <x:definedName name="ENTREES" localSheetId="0">'2024'!$B$16</x:definedName>
    <x:definedName name="ENTREES">#REF!</x:definedName>
    <x:definedName name="ENTREES_ASTREINTE" localSheetId="0">'2024'!$B$18</x:definedName>
    <x:definedName name="ENTREES_ASTREINTE">#REF!</x:definedName>
    <x:definedName name="ENTREES_FACTURE" localSheetId="0">'2024'!$B$17</x:definedName>
    <x:definedName name="ENTREES_FACTURE">#REF!</x:definedName>
    <x:definedName name="FEVRIER" localSheetId="0">'2024'!$D$3</x:definedName>
    <x:definedName name="FEVRIER">#REF!</x:definedName>
    <x:definedName name="JANVIER" localSheetId="0">'2024'!$C$3</x:definedName>
    <x:definedName name="JANVIER">#REF!</x:definedName>
    <x:definedName name="JUILLET" localSheetId="0">'2024'!$I$3</x:definedName>
    <x:definedName name="JUILLET">#REF!</x:definedName>
    <x:definedName name="JUIN" localSheetId="0">'2024'!$H$3</x:definedName>
    <x:definedName name="JUIN">#REF!</x:definedName>
    <x:definedName name="MAI" localSheetId="0">'2024'!$G$3</x:definedName>
    <x:definedName name="MAI">#REF!</x:definedName>
    <x:definedName name="MARS" localSheetId="0">'2024'!$E$3</x:definedName>
    <x:definedName name="MARS">#REF!</x:definedName>
    <x:definedName name="MOIS" localSheetId="0">'2024'!$B$3</x:definedName>
    <x:definedName name="MOIS">#REF!</x:definedName>
    <x:definedName name="NOVEMBRE" localSheetId="0">'2024'!$M$3</x:definedName>
    <x:definedName name="NOVEMBRE">#REF!</x:definedName>
    <x:definedName name="OCTOBRE" localSheetId="0">'2024'!$L$3</x:definedName>
    <x:definedName name="OCTOBRE">#REF!</x:definedName>
    <x:definedName name="REPAS" localSheetId="0">'2024'!$B$5</x:definedName>
    <x:definedName name="REPAS">#REF!</x:definedName>
    <x:definedName name="REPAS_ACQUIS" localSheetId="0">'2024'!$B$7</x:definedName>
    <x:definedName name="REPAS_ACQUIS">#REF!</x:definedName>
    <x:definedName name="REPAS_PRIS" localSheetId="0">'2024'!$B$6</x:definedName>
    <x:definedName name="REPAS_PRIS">#REF!</x:definedName>
    <x:definedName name="REPAS_SOLDE" localSheetId="0">'2024'!$B$8</x:definedName>
    <x:definedName name="REPAS_SOLDE">#REF!</x:definedName>
    <x:definedName name="SEPTEMBRE" localSheetId="0">'2024'!$K$3</x:definedName>
    <x:definedName name="SEPTEMBRE">#REF!</x:definedName>
    <x:definedName name="SOLDE" localSheetId="0">'2024'!$B$32</x:definedName>
    <x:definedName name="SORTIES" localSheetId="0">'2024'!$B$21</x:definedName>
    <x:definedName name="SORTIES">#REF!</x:definedName>
    <x:definedName name="SORTIES_ABONDEMENT" localSheetId="0">'2024'!#REF!</x:definedName>
    <x:definedName name="SORTIES_ABONDEMENT">#REF!</x:definedName>
    <x:definedName name="SORTIES_CHARGES_SOCIALES_PATRONALES" localSheetId="0">'2024'!$B$26</x:definedName>
    <x:definedName name="SORTIES_CHARGES_SOCIALES_PATRONALES">#REF!</x:definedName>
    <x:definedName name="SORTIES_FRAIS_PEE_AMUNDI" localSheetId="0">'2024'!#REF!</x:definedName>
    <x:definedName name="SORTIES_FRAIS_PEE_AMUNDI">#REF!</x:definedName>
    <x:definedName name="SORTIES_INTERESSEMENT" localSheetId="0">'2024'!#REF!</x:definedName>
    <x:definedName name="SORTIES_INTERESSEMENT">#REF!</x:definedName>
    <x:definedName name="SORTIES_SALAIRE_NET" localSheetId="0">'2024'!$B$22</x:definedName>
    <x:definedName name="SORTIES_SALAIRE_NET">#REF!</x:definedName>
    <x:definedName name="TOTAL" localSheetId="0">'2024'!$P$3</x:definedName>
    <x:definedName name="TOTAL">#REF!</x:definedName>
    <x:definedName name="TOTAL_ENTREES" localSheetId="0">'2024'!$B$19</x:definedName>
    <x:definedName name="TOTAL_ENTREES">#REF!</x:definedName>
    <x:definedName name="TOTAL_SORTIES" localSheetId="0">'2024'!$B$28</x:definedName>
    <x:definedName name="TOTAL_SORTIES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J27" authorId="0" shapeId="0" xr:uid="{84623676-C61F-4F1D-B9DB-B1B0DF1E4256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 déduire de son salaire de Septembre</t>
        </r>
      </text>
    </comment>
    <comment ref="M27" authorId="0" shapeId="0" xr:uid="{76376F7D-E60D-4D42-AF4A-17C6050437B1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 deduire de son salaire de Novembre</t>
        </r>
      </text>
    </comment>
  </commentList>
</comments>
</file>

<file path=xl/sharedStrings.xml><?xml version="1.0" encoding="utf-8"?>
<sst xmlns="http://schemas.openxmlformats.org/spreadsheetml/2006/main" count="45" uniqueCount="44">
  <si>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</si>
  <si>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</si>
  <si>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</si>
  <si>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</si>
  <si>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</si>
  <si>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</si>
  <si>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</si>
  <si>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</si>
  <si>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</si>
  <si>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</si>
  <si>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</si>
  <si>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</si>
  <si>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</si>
  <si>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</si>
  <si>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</si>
  <si>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</si>
  <si>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</si>
  <si>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</si>
  <si>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</si>
  <si>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</si>
  <si>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</si>
  <si>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</si>
  <si>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</si>
  <si>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</si>
  <si>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</si>
  <si>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</si>
  <si>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</si>
  <si>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</si>
  <si>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</si>
  <si>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</si>
  <si>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</si>
  <si>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</si>
  <si>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</si>
  <si>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</si>
  <si>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</si>
  <si>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</si>
  <si>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</si>
  <si>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</si>
  <si>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(Juillet 2024)</t>
  </si>
  <si>
    <t>Intéressement Net</t>
  </si>
  <si>
    <t>CSG/CRDS Intéressement</t>
  </si>
  <si>
    <t>Frais PEE Amundi</t>
  </si>
  <si>
    <t>Acompte Versé</t>
  </si>
  <si>
    <t>Acompte Remboursé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</si>
</sst>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4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FF0000"/>
      <x:name val="Calibri"/>
      <x:family val="2"/>
      <x:scheme val="minor"/>
    </x:font>
    <x:font>
      <x:sz val="10.5"/>
      <x:color rgb="FF000000"/>
      <x:name val="Calibri"/>
      <x:family val="2"/>
      <x:scheme val="minor"/>
    </x:font>
    <x:font>
      <x:sz val="10.5"/>
      <x:color rgb="FFFF0000"/>
      <x:name val="Calibri"/>
      <x:family val="2"/>
      <x:scheme val="minor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7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4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4" fontId="10" fillId="4" borderId="4" xfId="0" applyNumberFormat="1" applyFont="1" applyFill="1" applyBorder="1"/>
    <x:xf numFmtId="0" fontId="9" fillId="0" borderId="4" xfId="0" applyFont="1" applyBorder="1" applyProtection="1">
      <x:protection locked="0"/>
    </x:xf>
    <x:xf numFmtId="4" fontId="11" fillId="4" borderId="4" xfId="0" applyNumberFormat="1" applyFont="1" applyFill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0" fillId="11" borderId="1" xfId="0" applyFill="1" applyBorder="1" applyProtection="1">
      <x:protection locked="0"/>
    </x:xf>
    <x:xf numFmtId="0" fontId="0" fillId="11" borderId="1" xfId="0" applyFill="1" applyBorder="1"/>
    <x:xf numFmtId="0" fontId="0" fillId="11" borderId="1" xfId="0" applyFill="1" applyBorder="1" applyAlignment="1">
      <x:alignment horizontal="center"/>
    </x:xf>
    <x:xf numFmtId="0" fontId="1" fillId="11" borderId="1" xfId="0" applyFont="1" applyFill="1" applyBorder="1" applyAlignment="1">
      <x:alignment horizontal="center"/>
    </x:xf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P32"/>
  <x:sheetViews>
    <x:sheetView tabSelected="1" topLeftCell="D10" workbookViewId="0">
      <x:selection activeCell="M28" sqref="M28:N28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9" t="s">
        <x:v>9</x:v>
      </x:c>
    </x:row>
    <x:row r="2">
      <x:c r="B2" s="70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/>
      <x:c r="D6" s="56"/>
      <x:c r="E6" s="56"/>
      <x:c r="F6" s="33"/>
      <x:c r="G6" s="33"/>
      <x:c r="H6" s="33"/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2">
        <x:f>SUM(C6:N6)</x:f>
        <x:v>95</x:v>
      </x:c>
    </x:row>
    <x:row r="7">
      <x:c r="B7" s="8" t="s">
        <x:v>20</x:v>
      </x:c>
      <x:c r="C7" s="33"/>
      <x:c r="D7" s="33"/>
      <x:c r="E7" s="33"/>
      <x:c r="F7" s="33"/>
      <x:c r="G7" s="33"/>
      <x:c r="H7" s="33"/>
      <x:c r="I7" s="33">
        <x:v>18</x:v>
      </x:c>
      <x:c r="J7" s="33">
        <x:v>21</x:v>
      </x:c>
      <x:c r="K7" s="33">
        <x:v>21</x:v>
      </x:c>
      <x:c r="L7" s="33">
        <x:v>21</x:v>
      </x:c>
      <x:c r="M7" s="33">
        <x:v>18</x:v>
      </x:c>
      <x:c r="N7" s="33">
        <x:v>18</x:v>
      </x:c>
      <x:c r="O7" s="31"/>
      <x:c r="P7" s="52">
        <x:f>SUM(C7:N7)</x:f>
        <x:v>99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4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/>
      <x:c r="D11" s="10"/>
      <x:c r="E11" s="10"/>
      <x:c r="F11" s="10"/>
      <x:c r="G11" s="10"/>
      <x:c r="H11" s="10"/>
      <x:c r="I11" s="10">
        <x:v>18</x:v>
      </x:c>
      <x:c r="J11" s="10">
        <x:v>21</x:v>
      </x:c>
      <x:c r="K11" s="10">
        <x:v>21</x:v>
      </x:c>
      <x:c r="L11" s="10">
        <x:v>21</x:v>
      </x:c>
      <x:c r="M11" s="10">
        <x:v>18</x:v>
      </x:c>
      <x:c r="N11" s="10">
        <x:v>18.5</x:v>
      </x:c>
      <x:c r="P11" s="53">
        <x:f>SUM(C11:N11)</x:f>
        <x:v>99</x:v>
      </x:c>
    </x:row>
    <x:row r="12">
      <x:c r="B12" s="8" t="s">
        <x:v>15</x:v>
      </x:c>
      <x:c r="C12" s="11"/>
      <x:c r="D12" s="11"/>
      <x:c r="E12" s="11"/>
      <x:c r="F12" s="11"/>
      <x:c r="G12" s="11"/>
      <x:c r="H12" s="11"/>
      <x:c r="I12" s="11">
        <x:v>5</x:v>
      </x:c>
      <x:c r="J12" s="11"/>
      <x:c r="K12" s="11"/>
      <x:c r="L12" s="11">
        <x:v>2</x:v>
      </x:c>
      <x:c r="M12" s="11">
        <x:v>1</x:v>
      </x:c>
      <x:c r="N12" s="11">
        <x:v>2.5</x:v>
      </x:c>
      <x:c r="P12" s="53">
        <x:f>SUM(C12:N12)</x:f>
        <x:v>8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/>
      <x:c r="D17" s="9"/>
      <x:c r="E17" s="9"/>
      <x:c r="F17" s="9"/>
      <x:c r="G17" s="9"/>
      <x:c r="H17" s="9"/>
      <x:c r="I17" s="9">
        <x:f>I11*Params!$C$5*(1-Params!$C$3)-Params!$C$4</x:f>
        <x:v>8370.6</x:v>
      </x:c>
      <x:c r="J17" s="9">
        <x:f>J11*Params!$C$5*(1-Params!$C$3)-Params!$C$4</x:f>
        <x:v>9778.2</x:v>
      </x:c>
      <x:c r="K17" s="9">
        <x:f>K11*Params!$C$5*(1-Params!$C$3)-Params!$C$4</x:f>
        <x:v>9778.2</x:v>
      </x:c>
      <x:c r="L17" s="9">
        <x:f>L11*Params!$C$5*(1-Params!$C$3)-Params!$C$4</x:f>
        <x:v>9778.2</x:v>
      </x:c>
      <x:c r="M17" s="9">
        <x:f>M11*Params!$C$5*(1-Params!$C$3)-Params!$C$4</x:f>
        <x:v>8370.6</x:v>
      </x:c>
      <x:c r="N17" s="9">
        <x:f>N11*Params!$C$5*(1-Params!$C$3)-Params!$C$4</x:f>
      </x:c>
      <x:c r="O17" s="4"/>
      <x:c r="P17" s="37">
        <x:f>SUM(C17:N17)</x:f>
        <x:v>46075.8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46075.8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/>
      <x:c r="D22" s="9"/>
      <x:c r="E22" s="9"/>
      <x:c r="F22" s="9"/>
      <x:c r="G22" s="9"/>
      <x:c r="H22" s="9"/>
      <x:c r="I22" s="9">
        <x:v>4750.66</x:v>
      </x:c>
      <x:c r="J22" s="9">
        <x:v>4750.66</x:v>
      </x:c>
      <x:c r="K22" s="9">
        <x:v>4050.66</x:v>
      </x:c>
      <x:c r="L22" s="9">
        <x:v>4750.66</x:v>
      </x:c>
      <x:c r="M22" s="9">
        <x:v>4250.66</x:v>
      </x:c>
      <x:c r="N22" s="9">
        <x:v>4500.66</x:v>
      </x:c>
      <x:c r="O22" s="4"/>
      <x:c r="P22" s="39">
        <x:f>SUM(C22:N22)</x:f>
      </x:c>
    </x:row>
    <x:row r="23">
      <x:c r="B23" s="8" t="s">
        <x:v>39</x:v>
      </x:c>
      <x:c r="C23" s="9"/>
      <x:c r="D23" s="9"/>
      <x:c r="E23" s="9"/>
      <x:c r="F23" s="60"/>
      <x:c r="G23" s="60"/>
      <x:c r="H23" s="60"/>
      <x:c r="I23" s="60">
        <x:f>(5461.69/5)*(1-9.7%)</x:f>
        <x:v>986.381214</x:v>
      </x:c>
      <x:c r="J23" s="60">
        <x:f>(5461.69/5)*(1-9.7%)</x:f>
        <x:v>986.381214</x:v>
      </x:c>
      <x:c r="K23" s="60">
        <x:f>(5461.69/5)*(1-9.7%)</x:f>
        <x:v>986.381214</x:v>
      </x:c>
      <x:c r="L23" s="60">
        <x:f>(5461.69/5)*(1-9.7%)</x:f>
        <x:v>986.381214</x:v>
      </x:c>
      <x:c r="M23" s="60">
        <x:f>(5461.69/5)*(1-9.7%)</x:f>
        <x:v>986.381214</x:v>
      </x:c>
      <x:c r="N23" s="9"/>
      <x:c r="O23" s="4"/>
      <x:c r="P23" s="39">
        <x:f>SUM(C23:N23)</x:f>
      </x:c>
    </x:row>
    <x:row r="24">
      <x:c r="B24" s="61" t="s">
        <x:v>40</x:v>
      </x:c>
      <x:c r="C24" s="62"/>
      <x:c r="D24" s="62"/>
      <x:c r="E24" s="62"/>
      <x:c r="F24" s="62"/>
      <x:c r="G24" s="62"/>
      <x:c r="H24" s="62"/>
      <x:c r="I24" s="62">
        <x:f>(5461.69/5)*9.7%</x:f>
        <x:v>105.95678599999998</x:v>
      </x:c>
      <x:c r="J24" s="62">
        <x:f>(5461.69/5)*9.7%</x:f>
        <x:v>105.95678599999998</x:v>
      </x:c>
      <x:c r="K24" s="62">
        <x:f>(5461.69/5)*9.7%</x:f>
        <x:v>105.95678599999998</x:v>
      </x:c>
      <x:c r="L24" s="62">
        <x:f>(5461.69/5)*9.7%</x:f>
        <x:v>105.95678599999998</x:v>
      </x:c>
      <x:c r="M24" s="62">
        <x:f>(5461.69/5)*9.7%</x:f>
        <x:v>105.95678599999998</x:v>
      </x:c>
      <x:c r="N24" s="62"/>
      <x:c r="O24" s="4"/>
      <x:c r="P24" s="39">
        <x:f>SUM(C24:N24)</x:f>
      </x:c>
    </x:row>
    <x:row r="25">
      <x:c r="B25" s="61" t="s">
        <x:v>41</x:v>
      </x:c>
      <x:c r="C25" s="62"/>
      <x:c r="D25" s="62"/>
      <x:c r="E25" s="62"/>
      <x:c r="F25" s="62"/>
      <x:c r="G25" s="62"/>
      <x:c r="H25" s="62"/>
      <x:c r="I25" s="62">
        <x:f>(I23)*0.02</x:f>
        <x:v>19.72762428</x:v>
      </x:c>
      <x:c r="J25" s="62">
        <x:f>(J23)*0.02</x:f>
        <x:v>19.72762428</x:v>
      </x:c>
      <x:c r="K25" s="62">
        <x:f>(K23)*0.02</x:f>
        <x:v>19.72762428</x:v>
      </x:c>
      <x:c r="L25" s="62">
        <x:f>(L23)*0.02</x:f>
        <x:v>19.72762428</x:v>
      </x:c>
      <x:c r="M25" s="62">
        <x:f>(M23)*0.02</x:f>
        <x:v>19.72762428</x:v>
      </x:c>
      <x:c r="N25" s="62"/>
      <x:c r="O25" s="4"/>
      <x:c r="P25" s="39">
        <x:f>SUM(C25:N25)</x:f>
      </x:c>
    </x:row>
    <x:row r="26">
      <x:c r="B26" s="8" t="s">
        <x:v>8</x:v>
      </x:c>
      <x:c r="C26" s="9"/>
      <x:c r="D26" s="9"/>
      <x:c r="E26" s="9"/>
      <x:c r="F26" s="9"/>
      <x:c r="G26" s="9"/>
      <x:c r="H26" s="9"/>
      <x:c r="I26" s="9">
        <x:f>1027.43+1944.82</x:f>
        <x:v>2972.25</x:v>
      </x:c>
      <x:c r="J26" s="9">
        <x:f>1027.43+1957.96</x:f>
        <x:v>2985.3900000000003</x:v>
      </x:c>
      <x:c r="K26" s="9">
        <x:f>1027.43+1944.82</x:f>
        <x:v>2972.25</x:v>
      </x:c>
      <x:c r="L26" s="9">
        <x:f>1027.43+1944.82</x:f>
        <x:v>2972.25</x:v>
      </x:c>
      <x:c r="M26" s="9">
        <x:f>1027.43+1950.07</x:f>
        <x:v>2977.5</x:v>
      </x:c>
      <x:c r="N26" s="9">
        <x:f>1027.43+1947.46</x:f>
      </x:c>
      <x:c r="O26" s="4"/>
      <x:c r="P26" s="39">
        <x:f>SUM(C26:N26)</x:f>
      </x:c>
    </x:row>
    <x:row r="27">
      <x:c r="B27" s="63" t="s">
        <x:v>42</x:v>
      </x:c>
      <x:c r="C27" s="64"/>
      <x:c r="D27" s="64"/>
      <x:c r="E27" s="64"/>
      <x:c r="F27" s="64"/>
      <x:c r="G27" s="64"/>
      <x:c r="H27" s="64"/>
      <x:c r="I27" s="64"/>
      <x:c r="J27" s="64">
        <x:v>700</x:v>
      </x:c>
      <x:c r="K27" s="64"/>
      <x:c r="L27" s="64"/>
      <x:c r="M27" s="64">
        <x:v>500</x:v>
      </x:c>
      <x:c r="N27" s="64">
        <x:v>500</x:v>
      </x:c>
      <x:c r="O27" s="4"/>
      <x:c r="P27" s="39">
        <x:f>SUM(C27:N27)</x:f>
      </x:c>
    </x:row>
    <x:row r="28">
      <x:c r="B28" s="7" t="s">
        <x:v>3</x:v>
      </x:c>
      <x:c r="C28" s="40">
        <x:f>SUM(C22:C26)</x:f>
      </x:c>
      <x:c r="D28" s="40">
        <x:f>SUM(D22:D26)</x:f>
      </x:c>
      <x:c r="E28" s="40">
        <x:f>SUM(E22:E26)</x:f>
      </x:c>
      <x:c r="F28" s="40">
        <x:f>SUM(F22:F26)</x:f>
      </x:c>
      <x:c r="G28" s="40">
        <x:f>SUM(G22:G26)</x:f>
      </x:c>
      <x:c r="H28" s="40">
        <x:f>SUM(H22:H26)</x:f>
      </x:c>
      <x:c r="I28" s="40">
        <x:f>SUM(I22:I26)</x:f>
      </x:c>
      <x:c r="J28" s="40">
        <x:f>SUM(J22:J26)</x:f>
      </x:c>
      <x:c r="K28" s="40">
        <x:f>SUM(K22:K27)</x:f>
      </x:c>
      <x:c r="L28" s="40">
        <x:f>SUM(L22:L27)</x:f>
      </x:c>
      <x:c r="M28" s="40">
        <x:f>SUM(M22:M27)</x:f>
      </x:c>
      <x:c r="N28" s="40">
        <x:f>SUM(N22:N27)</x:f>
      </x:c>
      <x:c r="O28" s="4"/>
      <x:c r="P28" s="41">
        <x:f>SUM(C28:N28)</x:f>
      </x:c>
    </x:row>
    <x:row r="29">
      <x:c r="B29" s="42"/>
      <x:c r="C29" s="23"/>
      <x:c r="D29" s="23"/>
      <x:c r="E29" s="23"/>
      <x:c r="F29" s="23"/>
      <x:c r="G29" s="23"/>
      <x:c r="H29" s="23"/>
      <x:c r="I29" s="23"/>
      <x:c r="J29" s="23"/>
      <x:c r="K29" s="23"/>
      <x:c r="L29" s="23"/>
      <x:c r="M29" s="23"/>
      <x:c r="N29" s="23"/>
      <x:c r="O29" s="5"/>
    </x:row>
    <x:row r="30">
      <x:c r="B30" s="65" t="s">
        <x:v>43</x:v>
      </x:c>
      <x:c r="C30" s="66"/>
      <x:c r="D30" s="66"/>
      <x:c r="E30" s="66"/>
      <x:c r="F30" s="66"/>
      <x:c r="G30" s="66"/>
      <x:c r="H30" s="66"/>
      <x:c r="I30" s="66"/>
      <x:c r="J30" s="66"/>
      <x:c r="K30" s="66">
        <x:v>700</x:v>
      </x:c>
      <x:c r="L30" s="66"/>
      <x:c r="M30" s="66">
        <x:v>500</x:v>
      </x:c>
      <x:c r="N30" s="67"/>
      <x:c r="P30" s="68">
        <x:f>SUM(C30:N30)</x:f>
        <x:v>1200</x:v>
      </x:c>
    </x:row>
    <x:row r="32">
      <x:c r="B32" s="43" t="s">
        <x:v>25</x:v>
      </x:c>
      <x:c r="C32" s="44">
        <x:f>C19-C28</x:f>
      </x:c>
      <x:c r="D32" s="44">
        <x:f>D19-D28</x:f>
      </x:c>
      <x:c r="E32" s="44">
        <x:f>E19-E28</x:f>
      </x:c>
      <x:c r="F32" s="44">
        <x:f>F19-F28</x:f>
      </x:c>
      <x:c r="G32" s="44">
        <x:f>G19-G28</x:f>
      </x:c>
      <x:c r="H32" s="44">
        <x:f>H19-H28</x:f>
      </x:c>
      <x:c r="I32" s="44">
        <x:f>I19-I28</x:f>
      </x:c>
      <x:c r="J32" s="44">
        <x:f>J19-J28</x:f>
      </x:c>
      <x:c r="K32" s="44">
        <x:f>K19-K28</x:f>
      </x:c>
      <x:c r="L32" s="44">
        <x:f>L19-L28</x:f>
      </x:c>
      <x:c r="M32" s="44">
        <x:f>M19-M28</x:f>
      </x:c>
      <x:c r="N32" s="44">
        <x:f>N19-N28</x:f>
      </x:c>
      <x:c r="P32" s="54">
        <x:f>SUM(C32:O32)</x:f>
        <x:v>1382.5318786000062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15" sqref="C15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71" t="s">
        <x:v>22</x:v>
      </x:c>
      <x:c r="C2" s="72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38</x:v>
      </x:c>
      <x:c r="C5" s="29">
        <x:v>510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73" t="s">
        <x:v>23</x:v>
      </x:c>
      <x:c r="C2" s="73"/>
    </x:row>
    <x:row r="3" spans="2:3" ht="16.95" customHeight="1" x14ac:dyDescent="0.3">
      <x:c r="B3" s="34" t="s">
        <x:v>24</x:v>
      </x:c>
      <x:c r="C3" s="35">
        <x:f>'2024'!P32</x:f>
        <x:v>1382.5318786000062</x:v>
      </x:c>
    </x:row>
    <x:row r="4" spans="2:3" ht="16.95" customHeight="1" x14ac:dyDescent="0.3">
      <x:c r="B4" s="34" t="s">
        <x:v>26</x:v>
      </x:c>
      <x:c r="C4" s="36">
        <x:f>SUM('2024'!P12)</x:f>
        <x:v>8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2024</vt:lpstr>
      <vt:lpstr>Params</vt:lpstr>
      <vt:lpstr>Synthése</vt:lpstr>
      <vt:lpstr>'2024'!AOUT</vt:lpstr>
      <vt:lpstr>'2024'!AVRIL</vt:lpstr>
      <vt:lpstr>'2024'!CRA</vt:lpstr>
      <vt:lpstr>'2024'!CRA_ASTREINTE</vt:lpstr>
      <vt:lpstr>'2024'!CRA_CP</vt:lpstr>
      <vt:lpstr>'2024'!CRA_PRODUCTION</vt:lpstr>
      <vt:lpstr>'2024'!CRA_SANS_SOLDE</vt:lpstr>
      <vt:lpstr>'2024'!DECEMBRE</vt:lpstr>
      <vt:lpstr>'2024'!ENTREES</vt:lpstr>
      <vt:lpstr>'2024'!ENTREES_ASTREINTE</vt:lpstr>
      <vt:lpstr>'2024'!ENTREES_FACTURE</vt:lpstr>
      <vt:lpstr>'2024'!FEVRIER</vt:lpstr>
      <vt:lpstr>'2024'!JANVIER</vt:lpstr>
      <vt:lpstr>'2024'!JUILLET</vt:lpstr>
      <vt:lpstr>'2024'!JUIN</vt:lpstr>
      <vt:lpstr>'2024'!MAI</vt:lpstr>
      <vt:lpstr>'2024'!MARS</vt:lpstr>
      <vt:lpstr>'2024'!MOIS</vt:lpstr>
      <vt:lpstr>'2024'!NOVEMBRE</vt:lpstr>
      <vt:lpstr>'2024'!OCTOBRE</vt:lpstr>
      <vt:lpstr>'2024'!REPAS</vt:lpstr>
      <vt:lpstr>'2024'!REPAS_ACQUIS</vt:lpstr>
      <vt:lpstr>'2024'!REPAS_PRIS</vt:lpstr>
      <vt:lpstr>'2024'!REPAS_SOLDE</vt:lpstr>
      <vt:lpstr>'2024'!SEPTEMBRE</vt:lpstr>
      <vt:lpstr>'2024'!SOLDE</vt:lpstr>
      <vt:lpstr>'2024'!SORTIES</vt:lpstr>
      <vt:lpstr>'2024'!SORTIES_CHARGES_SOCIALES_PATRONALES</vt:lpstr>
      <vt:lpstr>'2024'!SORTIES_SALAIRE_NET</vt:lpstr>
      <vt:lpstr>'2024'!TOTAL</vt:lpstr>
      <vt:lpstr>'2024'!TOTAL_ENTREES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2025-01-03T10:02:14Z</dcterms:modified>
</cp:coreProperties>
</file>