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BEBD63ED-E5B1-4621-9B28-6A617C241488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'2024'!$B$31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'2024'!$B$30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'2024'!$B$28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<sst xmlns="http://schemas.openxmlformats.org/spreadsheetml/2006/main" count="38" uniqueCount="37">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</sst>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H34"/>
  <x:sheetViews>
    <x:sheetView tabSelected="1" topLeftCell="B1" workbookViewId="0">
      <x:selection activeCell="H34" sqref="H34"/>
    </x:sheetView>
  </x:sheetViews>
  <x:sheetFormatPr baseColWidth="10" defaultRowHeight="14.4"/>
  <x:cols>
    <x:col min="1" max="1" width="3" customWidth="1"/>
    <x:col min="2" max="2" width="28" customWidth="1"/>
    <x:col min="6" max="6" width="20.21875" bestFit="1" customWidth="1"/>
    <x:col min="7" max="7" width="4" customWidth="1"/>
    <x:col min="8" max="8" width="11" style="47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H2" s="3"/>
    </x:row>
    <x:row r="3">
      <x:c r="B3" s="13" t="s">
        <x:v>5</x:v>
      </x:c>
      <x:c r="C3" s="13" t="s">
        <x:v>24</x:v>
      </x:c>
      <x:c r="D3" s="13" t="s">
        <x:v>25</x:v>
      </x:c>
      <x:c r="E3" s="13" t="s">
        <x:v>10</x:v>
      </x:c>
      <x:c r="F3" s="13" t="s">
        <x:v>11</x:v>
      </x:c>
      <x:c r="G3" s="1"/>
      <x:c r="H3" s="13" t="s">
        <x:v>4</x:v>
      </x:c>
    </x:row>
    <x:row r="4">
      <x:c r="B4" s="31"/>
      <x:c r="C4" s="16"/>
      <x:c r="D4" s="16"/>
      <x:c r="E4" s="16"/>
      <x:c r="F4" s="16"/>
      <x:c r="G4" s="1"/>
      <x:c r="H4" s="55"/>
    </x:row>
    <x:row r="5">
      <x:c r="B5" s="17" t="s">
        <x:v>19</x:v>
      </x:c>
      <x:c r="C5" s="19"/>
      <x:c r="D5" s="20"/>
      <x:c r="E5" s="19"/>
      <x:c r="F5" s="20"/>
      <x:c r="G5" s="1"/>
      <x:c r="H5" s="48"/>
    </x:row>
    <x:row r="6">
      <x:c r="B6" s="9" t="s">
        <x:v>20</x:v>
      </x:c>
      <x:c r="C6" s="36">
        <x:v>19</x:v>
      </x:c>
      <x:c r="D6" s="36">
        <x:v>19</x:v>
      </x:c>
      <x:c r="E6" s="36">
        <x:v>19</x:v>
      </x:c>
      <x:c r="F6" s="36">
        <x:v>19</x:v>
      </x:c>
      <x:c r="G6" s="35"/>
      <x:c r="H6" s="56">
        <x:f>SUM(C6:F6)</x:f>
        <x:v>57</x:v>
      </x:c>
    </x:row>
    <x:row r="7">
      <x:c r="B7" s="9" t="s">
        <x:v>21</x:v>
      </x:c>
      <x:c r="C7" s="36">
        <x:v>21</x:v>
      </x:c>
      <x:c r="D7" s="36">
        <x:v>23</x:v>
      </x:c>
      <x:c r="E7" s="36">
        <x:v>19</x:v>
      </x:c>
      <x:c r="F7" s="36">
        <x:v>19</x:v>
      </x:c>
      <x:c r="G7" s="35"/>
      <x:c r="H7" s="56">
        <x:f>SUM(C7:F7)</x:f>
        <x:v>63</x:v>
      </x:c>
    </x:row>
    <x:row r="8">
      <x:c r="B8" s="18" t="s">
        <x:v>22</x:v>
      </x:c>
      <x:c r="C8" s="62">
        <x:f>C7-C6</x:f>
        <x:v>2</x:v>
      </x:c>
      <x:c r="D8" s="62">
        <x:f>D7-D6</x:f>
        <x:v>4</x:v>
      </x:c>
      <x:c r="E8" s="62">
        <x:f>E7-E6</x:f>
        <x:v>0</x:v>
      </x:c>
      <x:c r="F8" s="62">
        <x:f>F7-F6</x:f>
      </x:c>
      <x:c r="G8" s="35"/>
      <x:c r="H8" s="56">
        <x:f>SUM(C8:F8)</x:f>
        <x:v>6</x:v>
      </x:c>
    </x:row>
    <x:row r="9">
      <x:c r="B9" s="31"/>
      <x:c r="C9" s="21"/>
      <x:c r="D9" s="21"/>
      <x:c r="E9" s="21"/>
      <x:c r="F9" s="21"/>
      <x:c r="G9" s="1"/>
      <x:c r="H9" s="55"/>
    </x:row>
    <x:row r="10">
      <x:c r="B10" s="14" t="s">
        <x:v>18</x:v>
      </x:c>
      <x:c r="C10" s="15"/>
      <x:c r="D10" s="22"/>
      <x:c r="E10" s="15"/>
      <x:c r="F10" s="22"/>
      <x:c r="H10" s="49"/>
    </x:row>
    <x:row r="11">
      <x:c r="B11" s="9" t="s">
        <x:v>14</x:v>
      </x:c>
      <x:c r="C11" s="11">
        <x:v>21</x:v>
      </x:c>
      <x:c r="D11" s="11">
        <x:v>23</x:v>
      </x:c>
      <x:c r="E11" s="11">
        <x:v>19</x:v>
      </x:c>
      <x:c r="F11" s="11">
        <x:v>19</x:v>
      </x:c>
      <x:c r="H11" s="57">
        <x:f>SUM(C11:F11)</x:f>
        <x:v>63</x:v>
      </x:c>
    </x:row>
    <x:row r="12">
      <x:c r="B12" s="9" t="s">
        <x:v>16</x:v>
      </x:c>
      <x:c r="C12" s="12"/>
      <x:c r="D12" s="12"/>
      <x:c r="E12" s="12"/>
      <x:c r="F12" s="12">
        <x:v>2</x:v>
      </x:c>
      <x:c r="H12" s="57">
        <x:f>SUM(C12:F12)</x:f>
        <x:v>0</x:v>
      </x:c>
    </x:row>
    <x:row r="13">
      <x:c r="B13" s="9" t="s">
        <x:v>17</x:v>
      </x:c>
      <x:c r="C13" s="12"/>
      <x:c r="D13" s="12"/>
      <x:c r="E13" s="12"/>
      <x:c r="F13" s="12"/>
      <x:c r="H13" s="57">
        <x:f>SUM(C13:F13)</x:f>
        <x:v>0</x:v>
      </x:c>
    </x:row>
    <x:row r="14">
      <x:c r="B14" s="18" t="s">
        <x:v>15</x:v>
      </x:c>
      <x:c r="C14" s="23"/>
      <x:c r="D14" s="23"/>
      <x:c r="E14" s="23"/>
      <x:c r="F14" s="23"/>
      <x:c r="H14" s="57">
        <x:f>SUM(C14:F14)</x:f>
        <x:v>0</x:v>
      </x:c>
    </x:row>
    <x:row r="15">
      <x:c r="B15" s="31"/>
      <x:c r="C15" s="24"/>
      <x:c r="D15" s="24"/>
      <x:c r="E15" s="24"/>
      <x:c r="F15" s="24"/>
      <x:c r="H15" s="50"/>
    </x:row>
    <x:row r="16">
      <x:c r="B16" s="6" t="s">
        <x:v>0</x:v>
      </x:c>
      <x:c r="C16" s="7"/>
      <x:c r="D16" s="25"/>
      <x:c r="E16" s="7"/>
      <x:c r="F16" s="25"/>
      <x:c r="H16" s="51"/>
    </x:row>
    <x:row r="17">
      <x:c r="B17" s="9" t="s">
        <x:v>6</x:v>
      </x:c>
      <x:c r="C17" s="10">
        <x:f>C11*Params!$C$5*(1-Params!$C$3)-Params!$C$4</x:f>
        <x:v>11130.6</x:v>
      </x:c>
      <x:c r="D17" s="10">
        <x:f>D11*Params!$C$5*(1-Params!$C$3)-Params!$C$4</x:f>
        <x:v>12197.800000000001</x:v>
      </x:c>
      <x:c r="E17" s="10">
        <x:f>E11*Params!$C$5*(1-Params!$C$3)-Params!$C$4</x:f>
        <x:v>10063.4</x:v>
      </x:c>
      <x:c r="F17" s="10">
        <x:f>F11*Params!$C$5*(1-Params!$C$3)-Params!$C$4</x:f>
      </x:c>
      <x:c r="G17" s="4"/>
      <x:c r="H17" s="40">
        <x:f>SUM(C17:F17)</x:f>
        <x:v>33391.8</x:v>
      </x:c>
    </x:row>
    <x:row r="18">
      <x:c r="B18" s="9" t="s">
        <x:v>15</x:v>
      </x:c>
      <x:c r="C18" s="10"/>
      <x:c r="D18" s="10"/>
      <x:c r="E18" s="10"/>
      <x:c r="F18" s="10"/>
      <x:c r="G18" s="4"/>
      <x:c r="H18" s="40">
        <x:f>SUM(C18:F18)</x:f>
        <x:v>0</x:v>
      </x:c>
    </x:row>
    <x:row r="19">
      <x:c r="B19" s="27" t="s">
        <x:v>2</x:v>
      </x:c>
      <x:c r="C19" s="28">
        <x:f>SUM(C17:C18)</x:f>
        <x:v>11130.6</x:v>
      </x:c>
      <x:c r="D19" s="28">
        <x:f>SUM(D17:D18)</x:f>
        <x:v>12197.800000000001</x:v>
      </x:c>
      <x:c r="E19" s="28">
        <x:f>SUM(E17:E18)</x:f>
        <x:v>10063.4</x:v>
      </x:c>
      <x:c r="F19" s="28">
        <x:f>SUM(F17:F18)</x:f>
      </x:c>
      <x:c r="G19" s="5"/>
      <x:c r="H19" s="41">
        <x:f>SUM(C19:G19)</x:f>
        <x:v>33391.8</x:v>
      </x:c>
    </x:row>
    <x:row r="20">
      <x:c r="B20" s="31"/>
      <x:c r="C20" s="26"/>
      <x:c r="D20" s="26"/>
      <x:c r="E20" s="26"/>
      <x:c r="F20" s="26"/>
      <x:c r="G20" s="5"/>
    </x:row>
    <x:row r="21">
      <x:c r="B21" s="29" t="s">
        <x:v>1</x:v>
      </x:c>
      <x:c r="C21" s="30"/>
      <x:c r="D21" s="32"/>
      <x:c r="E21" s="30"/>
      <x:c r="F21" s="32"/>
      <x:c r="G21" s="4"/>
      <x:c r="H21" s="52"/>
    </x:row>
    <x:row r="22">
      <x:c r="B22" s="9" t="s">
        <x:v>7</x:v>
      </x:c>
      <x:c r="C22" s="10">
        <x:v>5879.96</x:v>
      </x:c>
      <x:c r="D22" s="10">
        <x:v>5878.8</x:v>
      </x:c>
      <x:c r="E22" s="10">
        <x:v>5878.8</x:v>
      </x:c>
      <x:c r="F22" s="10">
        <x:v>5878.8</x:v>
      </x:c>
      <x:c r="G22" s="4"/>
      <x:c r="H22" s="42">
        <x:f>SUM(C22:F22)</x:f>
        <x:v>17637.56</x:v>
      </x:c>
    </x:row>
    <x:row r="23">
      <x:c r="B23" s="9" t="s">
        <x:v>8</x:v>
      </x:c>
      <x:c r="C23" s="10">
        <x:f>1220.22+2460.53</x:f>
        <x:v>3680.75</x:v>
      </x:c>
      <x:c r="D23" s="10">
        <x:f>1221.38+2461.13</x:f>
        <x:v>3682.51</x:v>
      </x:c>
      <x:c r="E23" s="10">
        <x:f>1221.38+2461.13</x:f>
        <x:v>3682.51</x:v>
      </x:c>
      <x:c r="F23" s="10">
        <x:f>1221.38+2461.13</x:f>
      </x:c>
      <x:c r="G23" s="4"/>
      <x:c r="H23" s="42">
        <x:f>SUM(C23:F23)</x:f>
        <x:v>11045.77</x:v>
      </x:c>
    </x:row>
    <x:row r="24">
      <x:c r="B24" s="54" t="s">
        <x:v>32</x:v>
      </x:c>
      <x:c r="C24" s="10">
        <x:v>534.24</x:v>
      </x:c>
      <x:c r="D24" s="10">
        <x:v>585.12</x:v>
      </x:c>
      <x:c r="E24" s="10">
        <x:v>483.36</x:v>
      </x:c>
      <x:c r="F24" s="10">
        <x:v>483.36</x:v>
      </x:c>
      <x:c r="G24" s="4"/>
      <x:c r="H24" s="42">
        <x:f>SUM(C24:F24)</x:f>
        <x:v>1602.7200000000003</x:v>
      </x:c>
    </x:row>
    <x:row r="25">
      <x:c r="B25" s="54" t="s">
        <x:v>34</x:v>
      </x:c>
      <x:c r="C25" s="63"/>
      <x:c r="D25" s="63"/>
      <x:c r="E25" s="63">
        <x:v>171.89</x:v>
      </x:c>
      <x:c r="F25" s="63"/>
      <x:c r="G25" s="4"/>
      <x:c r="H25" s="42"/>
    </x:row>
    <x:row r="26">
      <x:c r="B26" s="8" t="s">
        <x:v>3</x:v>
      </x:c>
      <x:c r="C26" s="43">
        <x:f>SUM(C22:C24)</x:f>
        <x:v>10094.949999999999</x:v>
      </x:c>
      <x:c r="D26" s="43">
        <x:f>SUM(D22:D24)</x:f>
        <x:v>10146.430000000002</x:v>
      </x:c>
      <x:c r="E26" s="43">
        <x:f>SUM(E22:E25)</x:f>
        <x:v>10216.560000000001</x:v>
      </x:c>
      <x:c r="F26" s="43">
        <x:f>SUM(F22:F25)</x:f>
      </x:c>
      <x:c r="G26" s="4"/>
      <x:c r="H26" s="59">
        <x:f>SUM(C26:F26)</x:f>
        <x:v>30457.940000000002</x:v>
      </x:c>
    </x:row>
    <x:row r="27">
      <x:c r="B27" s="44"/>
      <x:c r="C27" s="26"/>
      <x:c r="D27" s="26"/>
      <x:c r="E27" s="26"/>
      <x:c r="F27" s="26"/>
      <x:c r="G27" s="5"/>
    </x:row>
    <x:row r="28">
      <x:c r="B28" s="45" t="s">
        <x:v>28</x:v>
      </x:c>
      <x:c r="C28" s="46">
        <x:f>C19-C26</x:f>
        <x:v>1035.6500000000015</x:v>
      </x:c>
      <x:c r="D28" s="46">
        <x:f>D19-D26</x:f>
        <x:v>2051.369999999999</x:v>
      </x:c>
      <x:c r="E28" s="46">
        <x:f>E19-E26</x:f>
        <x:v>-153.16000000000167</x:v>
      </x:c>
      <x:c r="F28" s="46">
        <x:f>F19-F26</x:f>
      </x:c>
      <x:c r="H28" s="58">
        <x:f>SUM(C28:G28)</x:f>
        <x:v>2933.8599999999988</x:v>
      </x:c>
    </x:row>
    <x:row r="30">
      <x:c r="B30" s="61" t="s">
        <x:v>29</x:v>
      </x:c>
      <x:c r="C30" s="53">
        <x:v>840</x:v>
      </x:c>
      <x:c r="D30" s="53">
        <x:v>920</x:v>
      </x:c>
      <x:c r="E30" s="53">
        <x:v>760</x:v>
      </x:c>
      <x:c r="F30" s="53">
        <x:v>760</x:v>
      </x:c>
      <x:c r="H30" s="60">
        <x:f>SUM(C30:F30)</x:f>
        <x:v>3280</x:v>
      </x:c>
    </x:row>
    <x:row r="31">
      <x:c r="B31" s="61" t="s">
        <x:v>30</x:v>
      </x:c>
      <x:c r="C31" s="53">
        <x:v>534.24</x:v>
      </x:c>
      <x:c r="D31" s="53">
        <x:v>585.12</x:v>
      </x:c>
      <x:c r="E31" s="53">
        <x:v>483.36</x:v>
      </x:c>
      <x:c r="F31" s="53">
        <x:v>483.36</x:v>
      </x:c>
      <x:c r="H31" s="60">
        <x:f>SUM(C31:F31)</x:f>
        <x:v>1602.7200000000003</x:v>
      </x:c>
    </x:row>
    <x:row r="33">
      <x:c r="F33" s="53" t="s">
        <x:v>35</x:v>
      </x:c>
      <x:c r="H33" s="60">
        <x:f>(H30*0.636)</x:f>
        <x:v>2086.08</x:v>
      </x:c>
    </x:row>
    <x:row r="34">
      <x:c r="F34" s="53" t="s">
        <x:v>36</x:v>
      </x:c>
      <x:c r="H34" s="60">
        <x:f>H33-H31</x:f>
        <x:v>483.3599999999997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33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26</x:v>
      </x:c>
      <x:c r="C2" s="68"/>
    </x:row>
    <x:row r="3" spans="2:3" ht="16.95" customHeight="1" x14ac:dyDescent="0.3">
      <x:c r="B3" s="37" t="s">
        <x:v>27</x:v>
      </x:c>
      <x:c r="C3" s="38">
        <x:f>'2024'!H28</x:f>
        <x:v>2933.8599999999988</x:v>
      </x:c>
    </x:row>
    <x:row r="4" spans="2:3" ht="16.95" customHeight="1" x14ac:dyDescent="0.3">
      <x:c r="B4" s="37" t="s">
        <x:v>31</x:v>
      </x:c>
      <x:c r="C4" s="39">
        <x:f>'2024'!H12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27</vt:i4>
      </vt:variant>
    </vt:vector>
  </HeadingPairs>
  <TitlesOfParts>
    <vt:vector size="30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2025-01-03T10:01:57Z</dcterms:modified>
</cp:coreProperties>
</file>