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E8AAD157-7B12-475B-B457-3896ADBAE03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<sst xmlns="http://schemas.openxmlformats.org/spreadsheetml/2006/main" count="85" uniqueCount="46">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</sst>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N32" sqref="N32: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3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3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3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3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3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3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3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3">
      <x:c r="N32" s="54" t="s">
        <x:v>43</x:v>
      </x:c>
      <x:c r="P32" s="62">
        <x:f>(P29*0.34)+1330</x:f>
        <x:v>4308.3999999999996</x:v>
      </x:c>
    </x:row>
    <x:row r="33" spans="14:16" x14ac:dyDescent="0.3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4"/>
  <x:sheetViews>
    <x:sheetView tabSelected="1" topLeftCell="A2" workbookViewId="0">
      <x:selection activeCell="P33" sqref="P33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10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200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>
        <x:v>14</x:v>
      </x:c>
      <x:c r="H7" s="37">
        <x:v>16</x:v>
      </x:c>
      <x:c r="I7" s="37">
        <x:v>18</x:v>
      </x:c>
      <x:c r="J7" s="37">
        <x:v>21</x:v>
      </x:c>
      <x:c r="K7" s="37">
        <x:v>21</x:v>
      </x:c>
      <x:c r="L7" s="37">
        <x:v>23</x:v>
      </x:c>
      <x:c r="M7" s="37">
        <x:v>18</x:v>
      </x:c>
      <x:c r="N7" s="37">
        <x:v>20</x:v>
      </x:c>
      <x:c r="O7" s="36"/>
      <x:c r="P7" s="58">
        <x:f>SUM(C7:N7)</x:f>
        <x:v>207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>
        <x:v>14</x:v>
      </x:c>
      <x:c r="H11" s="11">
        <x:v>16</x:v>
      </x:c>
      <x:c r="I11" s="11">
        <x:v>18</x:v>
      </x:c>
      <x:c r="J11" s="11">
        <x:v>21</x:v>
      </x:c>
      <x:c r="K11" s="11">
        <x:v>21</x:v>
      </x:c>
      <x:c r="L11" s="11">
        <x:v>23</x:v>
      </x:c>
      <x:c r="M11" s="11">
        <x:v>17.5</x:v>
      </x:c>
      <x:c r="N11" s="11">
        <x:v>20</x:v>
      </x:c>
      <x:c r="P11" s="59">
        <x:f>SUM(C11:N11)</x:f>
        <x:v>206.5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>
        <x:v>5</x:v>
      </x:c>
      <x:c r="H12" s="12">
        <x:v>4</x:v>
      </x:c>
      <x:c r="I12" s="12">
        <x:v>0</x:v>
      </x:c>
      <x:c r="J12" s="12"/>
      <x:c r="K12" s="12"/>
      <x:c r="L12" s="12"/>
      <x:c r="M12" s="12">
        <x:v>1.5</x:v>
      </x:c>
      <x:c r="N12" s="12">
        <x:v>1</x:v>
      </x:c>
      <x:c r="P12" s="59">
        <x:f>SUM(C12:N12)</x:f>
        <x:v>19.5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5</x:v>
      </x:c>
      <x:c r="J13" s="12"/>
      <x:c r="K13" s="12"/>
      <x:c r="L13" s="12"/>
      <x:c r="M13" s="12"/>
      <x:c r="N13" s="12"/>
      <x:c r="P13" s="59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  <x:v>10744.2</x:v>
      </x:c>
      <x:c r="F17" s="10">
        <x:f>F11*Params!$C$6*(1-Params!$C$3)-Params!$C$4</x:f>
        <x:v>8683.4</x:v>
      </x:c>
      <x:c r="G17" s="10">
        <x:f>G11*Params!$C$6*(1-Params!$C$3)-Params!$C$4</x:f>
        <x:v>7137.8</x:v>
      </x:c>
      <x:c r="H17" s="10">
        <x:f>H11*Params!$C$6*(1-Params!$C$3)-Params!$C$4</x:f>
        <x:v>8168.200000000001</x:v>
      </x:c>
      <x:c r="I17" s="10">
        <x:f>I11*Params!$C$6*(1-Params!$C$3)-Params!$C$4</x:f>
        <x:v>9198.6</x:v>
      </x:c>
      <x:c r="J17" s="10">
        <x:f>J11*Params!$C$6*(1-Params!$C$3)-Params!$C$4</x:f>
        <x:v>10744.2</x:v>
      </x:c>
      <x:c r="K17" s="10">
        <x:f>K11*Params!$C$6*(1-Params!$C$3)-Params!$C$4</x:f>
        <x:v>10744.2</x:v>
      </x:c>
      <x:c r="L17" s="10">
        <x:f>L11*Params!$C$6*(1-Params!$C$3)-Params!$C$4</x:f>
        <x:v>11774.6</x:v>
      </x:c>
      <x:c r="M17" s="10">
        <x:f>M11*Params!$C$6*(1-Params!$C$3)-Params!$C$4</x:f>
        <x:v>8941</x:v>
      </x:c>
      <x:c r="N17" s="10">
        <x:f>N11*Params!$C$6*(1-Params!$C$3)-Params!$C$4</x:f>
      </x:c>
      <x:c r="O17" s="4"/>
      <x:c r="P17" s="41">
        <x:f>SUM(C17:N17)</x:f>
        <x:v>105563.8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105563.8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>
        <x:v>5581.84</x:v>
      </x:c>
      <x:c r="H22" s="10">
        <x:v>5581.84</x:v>
      </x:c>
      <x:c r="I22" s="10">
        <x:v>4227.7</x:v>
      </x:c>
      <x:c r="J22" s="10">
        <x:v>5581.84</x:v>
      </x:c>
      <x:c r="K22" s="10">
        <x:v>5581.84</x:v>
      </x:c>
      <x:c r="L22" s="10">
        <x:v>5581.84</x:v>
      </x:c>
      <x:c r="M22" s="10">
        <x:v>5481.5</x:v>
      </x:c>
      <x:c r="N22" s="10">
        <x:v>5481.5</x:v>
      </x:c>
      <x:c r="O22" s="4"/>
      <x:c r="P22" s="43">
        <x:f>SUM(C22:N22)</x:f>
        <x:v>59607.48999999999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  <x:v>4129.48</x:v>
      </x:c>
      <x:c r="F23" s="10">
        <x:f>1164.3+2310.73</x:f>
        <x:v>3475.0299999999997</x:v>
      </x:c>
      <x:c r="G23" s="10">
        <x:f>1164.3+2346.56</x:f>
        <x:v>3510.8599999999997</x:v>
      </x:c>
      <x:c r="H23" s="10">
        <x:f>1164.3+2349.17</x:f>
        <x:v>3513.4700000000003</x:v>
      </x:c>
      <x:c r="I23" s="10">
        <x:f>904.36+1802.26</x:f>
        <x:v>2706.62</x:v>
      </x:c>
      <x:c r="J23" s="10">
        <x:f>1164.3+2338.84</x:f>
        <x:v>3503.1400000000003</x:v>
      </x:c>
      <x:c r="K23" s="10">
        <x:f>1164.3+2338.84</x:f>
        <x:v>3503.1400000000003</x:v>
      </x:c>
      <x:c r="L23" s="10">
        <x:f>1164.3+2338.84</x:f>
        <x:v>3503.1400000000003</x:v>
      </x:c>
      <x:c r="M23" s="10">
        <x:f>1157.32+2306.28</x:f>
        <x:v>3463.6000000000004</x:v>
      </x:c>
      <x:c r="N23" s="10">
        <x:f>1157.32+2309.92</x:f>
      </x:c>
      <x:c r="O23" s="4"/>
      <x:c r="P23" s="43">
        <x:f>SUM(C23:N23)</x:f>
        <x:v>37416.479999999996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>
        <x:v>304</x:v>
      </x:c>
      <x:c r="H24" s="56">
        <x:v>317.6</x:v>
      </x:c>
      <x:c r="I24" s="56">
        <x:v>344.8</x:v>
      </x:c>
      <x:c r="J24" s="56">
        <x:v>385.6</x:v>
      </x:c>
      <x:c r="K24" s="56">
        <x:v>385.6</x:v>
      </x:c>
      <x:c r="L24" s="56">
        <x:v>412.8</x:v>
      </x:c>
      <x:c r="M24" s="56">
        <x:v>406</x:v>
      </x:c>
      <x:c r="N24" s="56">
        <x:v>724.4</x:v>
      </x:c>
      <x:c r="O24" s="4"/>
      <x:c r="P24" s="43">
        <x:f>SUM(C24:N24)</x:f>
        <x:v>3890</x:v>
      </x:c>
    </x:row>
    <x:row r="25">
      <x:c r="B25" s="9" t="s">
        <x:v>45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>
        <x:v>724.17</x:v>
      </x:c>
      <x:c r="M25" s="10"/>
      <x:c r="N25" s="10"/>
      <x:c r="O25" s="4"/>
      <x:c r="P25" s="43">
        <x:f>SUM(C25:N25)</x:f>
        <x:v>724.17</x:v>
      </x:c>
    </x:row>
    <x:row r="26">
      <x:c r="B26" s="8" t="s">
        <x:v>3</x:v>
      </x:c>
      <x:c r="C26" s="44">
        <x:f>SUM(C22:C24)</x:f>
      </x:c>
      <x:c r="D26" s="44">
        <x:f>SUM(D22:D24)</x:f>
      </x:c>
      <x:c r="E26" s="44">
        <x:f>SUM(E22:E24)</x:f>
      </x:c>
      <x:c r="F26" s="44">
        <x:f>SUM(F22:F24)</x:f>
      </x:c>
      <x:c r="G26" s="44">
        <x:f>SUM(G22:G24)</x:f>
      </x:c>
      <x:c r="H26" s="44">
        <x:f>SUM(H22:H24)</x:f>
      </x:c>
      <x:c r="I26" s="44">
        <x:f>SUM(I22:I24)</x:f>
      </x:c>
      <x:c r="J26" s="44">
        <x:f>SUM(J22:J24)</x:f>
      </x:c>
      <x:c r="K26" s="44">
        <x:f>SUM(K22:K24)</x:f>
      </x:c>
      <x:c r="L26" s="44">
        <x:f>SUM(L22:L24)</x:f>
      </x:c>
      <x:c r="M26" s="44">
        <x:f>SUM(M22:M24)</x:f>
      </x:c>
      <x:c r="N26" s="44">
        <x:f>SUM(N22:N24)</x:f>
      </x:c>
      <x:c r="O26" s="4"/>
      <x:c r="P26" s="61">
        <x:f>SUM(C26:N26)</x:f>
        <x:v>101638.14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SUM(C28:N28)</x:f>
        <x:v>3925.6600000000017</x:v>
      </x:c>
    </x:row>
    <x:row r="30">
      <x:c r="B30" s="63" t="s">
        <x:v>37</x:v>
      </x:c>
      <x:c r="C30" s="54">
        <x:v>680</x:v>
      </x:c>
      <x:c r="D30" s="54">
        <x:v>840</x:v>
      </x:c>
      <x:c r="E30" s="54">
        <x:v>840</x:v>
      </x:c>
      <x:c r="F30" s="54">
        <x:v>680</x:v>
      </x:c>
      <x:c r="G30" s="54">
        <x:v>600</x:v>
      </x:c>
      <x:c r="H30" s="54">
        <x:v>640</x:v>
      </x:c>
      <x:c r="I30" s="54">
        <x:v>720</x:v>
      </x:c>
      <x:c r="J30" s="54">
        <x:v>840</x:v>
      </x:c>
      <x:c r="K30" s="54">
        <x:v>840</x:v>
      </x:c>
      <x:c r="L30" s="54">
        <x:v>920</x:v>
      </x:c>
      <x:c r="M30" s="54">
        <x:v>900</x:v>
      </x:c>
      <x:c r="N30" s="54">
        <x:v>1160</x:v>
      </x:c>
      <x:c r="P30" s="62">
        <x:f>SUM(C30:N30)</x:f>
        <x:v>9660</x:v>
      </x:c>
    </x:row>
    <x:row r="31">
      <x:c r="B31" s="63" t="s">
        <x:v>38</x:v>
      </x:c>
      <x:c r="C31" s="54">
        <x:v>331.2</x:v>
      </x:c>
      <x:c r="D31" s="54">
        <x:v>385.6</x:v>
      </x:c>
      <x:c r="E31" s="54">
        <x:v>285.6</x:v>
      </x:c>
      <x:c r="F31" s="54">
        <x:v>331.2</x:v>
      </x:c>
      <x:c r="G31" s="54">
        <x:v>304</x:v>
      </x:c>
      <x:c r="H31" s="54">
        <x:v>317.6</x:v>
      </x:c>
      <x:c r="I31" s="54">
        <x:v>344.8</x:v>
      </x:c>
      <x:c r="J31" s="54">
        <x:v>385.6</x:v>
      </x:c>
      <x:c r="K31" s="54">
        <x:v>385.6</x:v>
      </x:c>
      <x:c r="L31" s="54">
        <x:v>412.8</x:v>
      </x:c>
      <x:c r="M31" s="54">
        <x:v>406</x:v>
      </x:c>
      <x:c r="N31" s="54">
        <x:v>724.4</x:v>
      </x:c>
      <x:c r="P31" s="62">
        <x:f>SUM(C31:N31)</x:f>
        <x:v>3890</x:v>
      </x:c>
    </x:row>
    <x:row r="33">
      <x:c r="N33" s="54" t="s">
        <x:v>43</x:v>
      </x:c>
      <x:c r="P33" s="62">
        <x:f>(P30*0.34)+1330</x:f>
        <x:v>4614.4</x:v>
      </x:c>
    </x:row>
    <x:row r="34">
      <x:c r="N34" s="54" t="s">
        <x:v>44</x:v>
      </x:c>
      <x:c r="P34" s="62">
        <x:f>P33-P31</x:f>
        <x:v>724.3999999999996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510</x:v>
      </x:c>
    </x:row>
    <x:row r="6" spans="2:3" ht="24" customHeight="1" x14ac:dyDescent="0.3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('2023'!P27)+('2024'!P28)</x:f>
        <x:v>5835.6500000000024</x:v>
      </x:c>
    </x:row>
    <x:row r="4" spans="2:3" ht="16.95" customHeight="1" x14ac:dyDescent="0.3">
      <x:c r="B4" s="38" t="s">
        <x:v>39</x:v>
      </x:c>
      <x:c r="C4" s="40">
        <x:f>'2023'!P12+'2024'!P12</x:f>
        <x:v>52.5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2025-01-03T10:01:40Z</dcterms:modified>
</cp:coreProperties>
</file>