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FD43CCF3-2296-4792-9969-07F5E7D73C7C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5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'2024'!$B$26</definedName>
    <definedName name="SORTIES" localSheetId="0">'2024'!$B$21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'2024'!$B$23</definedName>
    <definedName name="SORTIES_CHARGES_SOCIALES_PATRONALES">#REF!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'2024'!$B$22</definedName>
    <definedName name="SORTIES_SALAIRE_NET">#REF!</definedName>
    <definedName name="TOTAL" localSheetId="0">'2024'!$P$3</definedName>
    <definedName name="TOTAL">#REF!</definedName>
    <definedName name="TOTAL_ENTREES" localSheetId="0">'2024'!$B$19</definedName>
    <definedName name="TOTAL_ENTREES">#REF!</definedName>
    <definedName name="TOTAL_SORTIES" localSheetId="0">'2024'!$B$24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L19" i="15" l="1"/>
  <c r="C26" i="15"/>
  <c r="N24" i="15"/>
  <c r="H24" i="15"/>
  <c r="G24" i="15"/>
  <c r="F24" i="15"/>
  <c r="E24" i="15"/>
  <c r="D24" i="15"/>
  <c r="C24" i="15"/>
  <c r="P24" i="15" s="1"/>
  <c r="M23" i="15"/>
  <c r="M24" i="15" s="1"/>
  <c r="L23" i="15"/>
  <c r="L24" i="15" s="1"/>
  <c r="K23" i="15"/>
  <c r="K24" i="15" s="1"/>
  <c r="J23" i="15"/>
  <c r="J24" i="15" s="1"/>
  <c r="I23" i="15"/>
  <c r="I24" i="15" s="1"/>
  <c r="H23" i="15"/>
  <c r="P23" i="15" s="1"/>
  <c r="P22" i="15"/>
  <c r="N19" i="15"/>
  <c r="N26" i="15" s="1"/>
  <c r="M19" i="15"/>
  <c r="M26" i="15" s="1"/>
  <c r="F19" i="15"/>
  <c r="F26" i="15" s="1"/>
  <c r="E19" i="15"/>
  <c r="E26" i="15" s="1"/>
  <c r="D19" i="15"/>
  <c r="D26" i="15" s="1"/>
  <c r="C19" i="15"/>
  <c r="P18" i="15"/>
  <c r="M17" i="15"/>
  <c r="L17" i="15"/>
  <c r="L26" i="15" s="1"/>
  <c r="K17" i="15"/>
  <c r="K19" i="15" s="1"/>
  <c r="J17" i="15"/>
  <c r="J19" i="15" s="1"/>
  <c r="I17" i="15"/>
  <c r="I19" i="15" s="1"/>
  <c r="H17" i="15"/>
  <c r="H19" i="15" s="1"/>
  <c r="H26" i="15" s="1"/>
  <c r="G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I26" i="15" l="1"/>
  <c r="J26" i="15"/>
  <c r="K26" i="15"/>
  <c r="G19" i="15"/>
  <c r="G26" i="15" s="1"/>
  <c r="P26" i="15" s="1"/>
  <c r="C3" i="13" s="1"/>
  <c r="P1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E3B978AD-CBCA-49D6-A594-C0991F9E624D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le salaire de Novembre</t>
        </r>
      </text>
    </comment>
  </commentList>
</comments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<sst xmlns="http://schemas.openxmlformats.org/spreadsheetml/2006/main" count="40" uniqueCount="39">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</sst>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M19" sqref="M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/>
      <c r="O6" s="30"/>
      <c r="P6" s="51">
        <f>SUM(C6:N6)</f>
        <v>0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>
        <v>14</v>
      </c>
      <c r="N7" s="32"/>
      <c r="O7" s="30"/>
      <c r="P7" s="51">
        <f>SUM(C7:N7)</f>
        <v>108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10</v>
      </c>
      <c r="I8" s="31">
        <f t="shared" si="0"/>
        <v>23</v>
      </c>
      <c r="J8" s="31">
        <f t="shared" si="0"/>
        <v>21</v>
      </c>
      <c r="K8" s="31">
        <f t="shared" si="0"/>
        <v>19</v>
      </c>
      <c r="L8" s="31">
        <f t="shared" si="0"/>
        <v>21</v>
      </c>
      <c r="M8" s="31">
        <f t="shared" si="0"/>
        <v>14</v>
      </c>
      <c r="N8" s="31">
        <f t="shared" si="0"/>
        <v>0</v>
      </c>
      <c r="O8" s="30"/>
      <c r="P8" s="51">
        <f>SUM(C8:N8)</f>
        <v>108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>
        <v>14</v>
      </c>
      <c r="N11" s="10"/>
      <c r="P11" s="52">
        <f>SUM(C11:N11)</f>
        <v>117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>
        <v>5</v>
      </c>
      <c r="N12" s="11"/>
      <c r="P12" s="52">
        <f>SUM(C12:N12)</f>
        <v>10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/>
      <c r="P14" s="52">
        <f>SUM(C14:N14)</f>
        <v>1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>
        <f>M11*Params!$C$5*(1-Params!$C$3)-Params!$C$4</f>
        <v>6862.7000000000007</v>
      </c>
      <c r="N17" s="9"/>
      <c r="O17" s="4"/>
      <c r="P17" s="36">
        <f>SUM(C17:N17)</f>
        <v>57454.350000000006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>
        <v>991</v>
      </c>
      <c r="M18" s="9"/>
      <c r="N18" s="9"/>
      <c r="O18" s="4"/>
      <c r="P18" s="36">
        <f>SUM(C18:N18)</f>
        <v>991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>SUM(L17)</f>
        <v>10331.550000000001</v>
      </c>
      <c r="M19" s="25">
        <f t="shared" si="1"/>
        <v>6862.7000000000007</v>
      </c>
      <c r="N19" s="25">
        <f t="shared" si="1"/>
        <v>0</v>
      </c>
      <c r="O19" s="5"/>
      <c r="P19" s="37">
        <f>SUM(C19:O19)</f>
        <v>57454.350000000006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>
        <v>7117.2</v>
      </c>
      <c r="N22" s="9"/>
      <c r="O22" s="4"/>
      <c r="P22" s="38">
        <f>SUM(C22:N22)</f>
        <v>40403.399999999994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>
        <f>1200.5+2012.28</f>
        <v>3212.7799999999997</v>
      </c>
      <c r="N23" s="9"/>
      <c r="O23" s="4"/>
      <c r="P23" s="38">
        <f>SUM(C23:N23)</f>
        <v>17479.629999999997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10329.98</v>
      </c>
      <c r="N24" s="39">
        <f t="shared" si="2"/>
        <v>0</v>
      </c>
      <c r="O24" s="4"/>
      <c r="P24" s="40">
        <f>SUM(C24:N24)</f>
        <v>57883.03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983.38000000000102</v>
      </c>
      <c r="M26" s="43">
        <f t="shared" si="3"/>
        <v>-3467.2799999999988</v>
      </c>
      <c r="N26" s="43">
        <f t="shared" si="3"/>
        <v>0</v>
      </c>
      <c r="P26" s="53">
        <f>SUM(C26:O26)</f>
        <v>-428.67999999999211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3" t="s">
        <v>24</v>
      </c>
      <c r="C3" s="34">
        <f>'2024'!P26</f>
        <v>-428.67999999999211</v>
      </c>
    </row>
    <row r="4" spans="2:3" ht="16.95" customHeight="1" x14ac:dyDescent="0.3">
      <c r="B4" s="33" t="s">
        <v>26</v>
      </c>
      <c r="C4" s="35">
        <f>SUM('2024'!P12)</f>
        <v>10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2024-12-04T16:05:06Z</dcterms:modified>
</cp:coreProperties>
</file>