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76303B33-61E1-40EC-8C1C-04E2EA4F9D7C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FRAIS_KM">'2024'!$B$31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>'2024'!$B$30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'2024'!$B$28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<sst xmlns="http://schemas.openxmlformats.org/spreadsheetml/2006/main" count="111" uniqueCount="44">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</sst>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opLeftCell="A4" workbookViewId="0">
      <x:selection activeCell="E25" sqref="E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>
        <x:v>22</x:v>
      </x:c>
      <x:c r="M7" s="33">
        <x:v>21</x:v>
      </x:c>
      <x:c r="N7" s="33">
        <x:v>20</x:v>
      </x:c>
      <x:c r="O7" s="31"/>
      <x:c r="P7" s="52">
        <x:f>SUM(C7:N7)</x:f>
        <x:v>227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1</x:v>
      </x:c>
      <x:c r="E8" s="32">
        <x:f t="shared" si="0"/>
        <x:v>-3</x:v>
      </x:c>
      <x:c r="F8" s="32">
        <x:f t="shared" si="0"/>
        <x:v>0</x:v>
      </x:c>
      <x:c r="G8" s="32">
        <x:f t="shared" si="0"/>
        <x:v>-5</x:v>
      </x:c>
      <x:c r="H8" s="32">
        <x:f t="shared" si="0"/>
        <x:v>-2</x:v>
      </x:c>
      <x:c r="I8" s="32">
        <x:f t="shared" si="0"/>
        <x:v>-4</x:v>
      </x:c>
      <x:c r="J8" s="32">
        <x:f t="shared" si="0"/>
        <x:v>1</x:v>
      </x:c>
      <x:c r="K8" s="32">
        <x:f t="shared" si="0"/>
        <x:v>2</x:v>
      </x:c>
      <x:c r="L8" s="32">
        <x:f t="shared" si="0"/>
        <x:v>3</x:v>
      </x:c>
      <x:c r="M8" s="32">
        <x:f t="shared" si="0"/>
        <x:v>2</x:v>
      </x:c>
      <x:c r="N8" s="32">
        <x:f t="shared" si="0"/>
        <x:v>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>
        <x:v>22</x:v>
      </x:c>
      <x:c r="M11" s="10">
        <x:v>21</x:v>
      </x:c>
      <x:c r="N11" s="10">
        <x:v>20</x:v>
      </x:c>
      <x:c r="P11" s="53">
        <x:f>SUM(C11:N11)</x:f>
        <x:v>227</x:v>
      </x:c>
    </x:row>
    <x:row r="12" spans="2:16" x14ac:dyDescent="0.3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7395.4000000000005</x:v>
      </x:c>
      <x:c r="H17" s="9">
        <x:f>H11*Params!$C$5*(1-Params!$C$3)-Params!$C$4</x:f>
        <x:v>8996.2000000000007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  <x:v>11130.6</x:v>
      </x:c>
      <x:c r="L17" s="9">
        <x:f>L11*Params!$C$5*(1-Params!$C$3)-Params!$C$4</x:f>
        <x:v>11664.2</x:v>
      </x:c>
      <x:c r="M17" s="9">
        <x:f>M11*Params!$C$5*(1-Params!$C$3)-Params!$C$4</x:f>
        <x:v>11130.6</x:v>
      </x:c>
      <x:c r="N17" s="9">
        <x:f>N11*Params!$C$5*(1-Params!$C$3)-Params!$C$4</x:f>
        <x:v>10597</x:v>
      </x:c>
      <x:c r="O17" s="4"/>
      <x:c r="P17" s="37">
        <x:f>SUM(C17:N17)</x:f>
        <x:v>120227.20000000001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11664.2</x:v>
      </x:c>
      <x:c r="D19" s="25">
        <x:f t="shared" si="1"/>
        <x:v>10597</x:v>
      </x:c>
      <x:c r="E19" s="25">
        <x:f t="shared" si="1"/>
        <x:v>8462.6</x:v>
      </x:c>
      <x:c r="F19" s="25">
        <x:f t="shared" si="1"/>
        <x:v>10063.4</x:v>
      </x:c>
      <x:c r="G19" s="25">
        <x:f t="shared" si="1"/>
        <x:v>7395.4000000000005</x:v>
      </x:c>
      <x:c r="H19" s="25">
        <x:f t="shared" si="1"/>
        <x:v>8996.2000000000007</x:v>
      </x:c>
      <x:c r="I19" s="25">
        <x:f t="shared" si="1"/>
        <x:v>7929</x:v>
      </x:c>
      <x:c r="J19" s="25">
        <x:f t="shared" si="1"/>
        <x:v>10597</x:v>
      </x:c>
      <x:c r="K19" s="25">
        <x:f t="shared" si="1"/>
        <x:v>11130.6</x:v>
      </x:c>
      <x:c r="L19" s="25">
        <x:f t="shared" si="1"/>
        <x:v>11664.2</x:v>
      </x:c>
      <x:c r="M19" s="25">
        <x:f t="shared" si="1"/>
        <x:v>11130.6</x:v>
      </x:c>
      <x:c r="N19" s="25">
        <x:f t="shared" si="1"/>
        <x:v>10597</x:v>
      </x:c>
      <x:c r="O19" s="5"/>
      <x:c r="P19" s="38">
        <x:f>SUM(C19:N19)</x:f>
        <x:v>120227.20000000001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>
        <x:v>6367.29</x:v>
      </x:c>
      <x:c r="M22" s="9">
        <x:v>6367.29</x:v>
      </x:c>
      <x:c r="N22" s="9">
        <x:v>6367.29</x:v>
      </x:c>
      <x:c r="O22" s="4"/>
      <x:c r="P22" s="39">
        <x:f>SUM(C22:N22)</x:f>
        <x:v>75863.459999999992</x:v>
      </x:c>
    </x:row>
    <x:row r="23" spans="2:16" x14ac:dyDescent="0.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  <x:v>3712.12</x:v>
      </x:c>
      <x:c r="L23" s="9">
        <x:f>1236.86+2475.26</x:f>
        <x:v>3712.12</x:v>
      </x:c>
      <x:c r="M23" s="9">
        <x:f>1236.86+2475.26</x:f>
        <x:v>3712.12</x:v>
      </x:c>
      <x:c r="N23" s="9">
        <x:f>1236.86+2475.26</x:f>
        <x:v>3712.12</x:v>
      </x:c>
      <x:c r="O23" s="4"/>
      <x:c r="P23" s="39">
        <x:f>SUM(C23:N23)</x:f>
        <x:v>44273.860000000008</x:v>
      </x:c>
    </x:row>
    <x:row r="24" spans="2:16" x14ac:dyDescent="0.3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 spans="2:16" x14ac:dyDescent="0.3">
      <x:c r="B25" s="7" t="s">
        <x:v>3</x:v>
      </x:c>
      <x:c r="C25" s="40">
        <x:f t="shared" ref="C25:N25" si="2">SUM(C22:C24)</x:f>
        <x:v>10077.9</x:v>
      </x:c>
      <x:c r="D25" s="40">
        <x:f t="shared" si="2"/>
        <x:v>10077.9</x:v>
      </x:c>
      <x:c r="E25" s="40">
        <x:f t="shared" si="2"/>
        <x:v>10563.9</x:v>
      </x:c>
      <x:c r="F25" s="40">
        <x:f t="shared" si="2"/>
        <x:v>10096.32</x:v>
      </x:c>
      <x:c r="G25" s="40">
        <x:f t="shared" si="2"/>
        <x:v>10080.93</x:v>
      </x:c>
      <x:c r="H25" s="40">
        <x:f t="shared" si="2"/>
        <x:v>10092.549999999999</x:v>
      </x:c>
      <x:c r="I25" s="40">
        <x:f t="shared" si="2"/>
        <x:v>10092.549999999999</x:v>
      </x:c>
      <x:c r="J25" s="40">
        <x:f t="shared" si="2"/>
        <x:v>9223.630000000001</x:v>
      </x:c>
      <x:c r="K25" s="40">
        <x:f t="shared" si="2"/>
        <x:v>10079.41</x:v>
      </x:c>
      <x:c r="L25" s="40">
        <x:f t="shared" si="2"/>
        <x:v>10079.41</x:v>
      </x:c>
      <x:c r="M25" s="40">
        <x:f t="shared" si="2"/>
        <x:v>10079.41</x:v>
      </x:c>
      <x:c r="N25" s="40">
        <x:f t="shared" si="2"/>
        <x:v>10079.41</x:v>
      </x:c>
      <x:c r="O25" s="4"/>
      <x:c r="P25" s="41">
        <x:f>SUM(C25:N25)</x:f>
        <x:v>120623.32000000002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1586.3000000000011</x:v>
      </x:c>
      <x:c r="D27" s="44">
        <x:f t="shared" si="3"/>
        <x:v>519.10000000000036</x:v>
      </x:c>
      <x:c r="E27" s="44">
        <x:f t="shared" si="3"/>
        <x:v>-2101.2999999999993</x:v>
      </x:c>
      <x:c r="F27" s="44">
        <x:f t="shared" si="3"/>
        <x:v>-32.920000000000073</x:v>
      </x:c>
      <x:c r="G27" s="44">
        <x:f t="shared" si="3"/>
        <x:v>-2685.5299999999997</x:v>
      </x:c>
      <x:c r="H27" s="44">
        <x:f t="shared" si="3"/>
        <x:v>-1096.3499999999985</x:v>
      </x:c>
      <x:c r="I27" s="44">
        <x:f t="shared" si="3"/>
        <x:v>-2163.5499999999993</x:v>
      </x:c>
      <x:c r="J27" s="44">
        <x:f t="shared" si="3"/>
        <x:v>1373.369999999999</x:v>
      </x:c>
      <x:c r="K27" s="44">
        <x:f t="shared" si="3"/>
        <x:v>1051.1900000000005</x:v>
      </x:c>
      <x:c r="L27" s="44">
        <x:f t="shared" si="3"/>
        <x:v>1584.7900000000009</x:v>
      </x:c>
      <x:c r="M27" s="44">
        <x:f t="shared" si="3"/>
        <x:v>1051.1900000000005</x:v>
      </x:c>
      <x:c r="N27" s="44">
        <x:f t="shared" si="3"/>
        <x:v>517.59000000000015</x:v>
      </x:c>
      <x:c r="P27" s="54">
        <x:f>SUM(C27:N27)</x:f>
        <x:v>-396.11999999999443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1D03DF-7E60-4BBA-99B5-AC7F1D680874}" mc:Ignorable="x14ac xr xr2 xr3">
  <x:dimension ref="B1:P31"/>
  <x:sheetViews>
    <x:sheetView tabSelected="1" workbookViewId="0">
      <x:selection activeCell="P24" sqref="P24:P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171</x:v>
      </x:c>
    </x:row>
    <x:row r="7">
      <x:c r="B7" s="8" t="s">
        <x:v>20</x:v>
      </x:c>
      <x:c r="C7" s="33">
        <x:v>18</x:v>
      </x:c>
      <x:c r="D7" s="33">
        <x:v>19</x:v>
      </x:c>
      <x:c r="E7" s="33">
        <x:v>20</x:v>
      </x:c>
      <x:c r="F7" s="33">
        <x:v>21</x:v>
      </x:c>
      <x:c r="G7" s="33">
        <x:v>17</x:v>
      </x:c>
      <x:c r="H7" s="33">
        <x:v>11</x:v>
      </x:c>
      <x:c r="I7" s="33">
        <x:v>23</x:v>
      </x:c>
      <x:c r="J7" s="33">
        <x:v>16</x:v>
      </x:c>
      <x:c r="K7" s="33">
        <x:v>21</x:v>
      </x:c>
      <x:c r="L7" s="33">
        <x:v>21</x:v>
      </x:c>
      <x:c r="M7" s="33"/>
      <x:c r="N7" s="33"/>
      <x:c r="O7" s="31"/>
      <x:c r="P7" s="52">
        <x:f>SUM(C7:N7)</x:f>
        <x:v>166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18</x:v>
      </x:c>
      <x:c r="D11" s="10">
        <x:v>19</x:v>
      </x:c>
      <x:c r="E11" s="10">
        <x:v>20.5</x:v>
      </x:c>
      <x:c r="F11" s="10">
        <x:v>21</x:v>
      </x:c>
      <x:c r="G11" s="10">
        <x:v>17</x:v>
      </x:c>
      <x:c r="H11" s="10">
        <x:v>11</x:v>
      </x:c>
      <x:c r="I11" s="10">
        <x:v>23</x:v>
      </x:c>
      <x:c r="J11" s="10">
        <x:v>16</x:v>
      </x:c>
      <x:c r="K11" s="10">
        <x:v>21</x:v>
      </x:c>
      <x:c r="L11" s="10">
        <x:v>21</x:v>
      </x:c>
      <x:c r="M11" s="10"/>
      <x:c r="N11" s="10"/>
      <x:c r="P11" s="53">
        <x:f>SUM(C11:N11)</x:f>
        <x:v>166.5</x:v>
      </x:c>
    </x:row>
    <x:row r="12">
      <x:c r="B12" s="8" t="s">
        <x:v>15</x:v>
      </x:c>
      <x:c r="C12" s="11">
        <x:v>4</x:v>
      </x:c>
      <x:c r="D12" s="11">
        <x:v>2</x:v>
      </x:c>
      <x:c r="E12" s="11">
        <x:v>0.5</x:v>
      </x:c>
      <x:c r="F12" s="11"/>
      <x:c r="G12" s="11">
        <x:v>2</x:v>
      </x:c>
      <x:c r="H12" s="11">
        <x:v>9</x:v>
      </x:c>
      <x:c r="I12" s="11"/>
      <x:c r="J12" s="11">
        <x:v>5</x:v>
      </x:c>
      <x:c r="K12" s="11"/>
      <x:c r="L12" s="11">
        <x:v>2</x:v>
      </x:c>
      <x:c r="M12" s="11"/>
      <x:c r="N12" s="11"/>
      <x:c r="P12" s="53">
        <x:f>SUM(C12:N12)</x:f>
        <x:v>22.5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9529.800000000001</x:v>
      </x:c>
      <x:c r="D17" s="9">
        <x:f>D11*Params!$C$5*(1-Params!$C$3)-Params!$C$4</x:f>
        <x:v>10063.4</x:v>
      </x:c>
      <x:c r="E17" s="9">
        <x:f>E11*Params!$C$5*(1-Params!$C$3)-Params!$C$4</x:f>
        <x:v>10863.800000000001</x:v>
      </x:c>
      <x:c r="F17" s="9">
        <x:f>F11*Params!$C$5*(1-Params!$C$3)-Params!$C$4</x:f>
        <x:v>11130.6</x:v>
      </x:c>
      <x:c r="G17" s="9">
        <x:f>G11*Params!$C$5*(1-Params!$C$3)-Params!$C$4</x:f>
        <x:v>8996.2</x:v>
      </x:c>
      <x:c r="H17" s="9">
        <x:f>H11*Params!$C$5*(1-Params!$C$3)-Params!$C$4</x:f>
        <x:v>5794.6</x:v>
      </x:c>
      <x:c r="I17" s="9">
        <x:f>I11*Params!$C$5*(1-Params!$C$3)-Params!$C$4</x:f>
        <x:v>12197.800000000001</x:v>
      </x:c>
      <x:c r="J17" s="9">
        <x:f>J11*Params!$C$5*(1-Params!$C$3)-Params!$C$4</x:f>
        <x:v>8462.6</x:v>
      </x:c>
      <x:c r="K17" s="9">
        <x:f>K11*Params!$C$5*(1-Params!$C$3)-Params!$C$4</x:f>
        <x:v>11130.6</x:v>
      </x:c>
      <x:c r="L17" s="9">
        <x:f>L11*Params!$C$5*(1-Params!$C$3)-Params!$C$4</x:f>
      </x:c>
      <x:c r="M17" s="9"/>
      <x:c r="N17" s="9"/>
      <x:c r="O17" s="4"/>
      <x:c r="P17" s="37">
        <x:f>SUM(C17:N17)</x:f>
        <x:v>88169.40000000001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88169.40000000001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6360.65</x:v>
      </x:c>
      <x:c r="D22" s="9">
        <x:v>6360.65</x:v>
      </x:c>
      <x:c r="E22" s="9">
        <x:v>6360.65</x:v>
      </x:c>
      <x:c r="F22" s="9">
        <x:v>5750.9</x:v>
      </x:c>
      <x:c r="G22" s="9">
        <x:v>5750.9</x:v>
      </x:c>
      <x:c r="H22" s="9">
        <x:v>5750.9</x:v>
      </x:c>
      <x:c r="I22" s="9">
        <x:v>6519.51</x:v>
      </x:c>
      <x:c r="J22" s="9">
        <x:v>5966.54</x:v>
      </x:c>
      <x:c r="K22" s="9">
        <x:v>5966.54</x:v>
      </x:c>
      <x:c r="L22" s="9">
        <x:v>5966.54</x:v>
      </x:c>
      <x:c r="M22" s="9"/>
      <x:c r="N22" s="9"/>
      <x:c r="O22" s="4"/>
      <x:c r="P22" s="39">
        <x:f>SUM(C22:N22)</x:f>
        <x:v>54787.240000000005</x:v>
      </x:c>
    </x:row>
    <x:row r="23">
      <x:c r="B23" s="8" t="s">
        <x:v>8</x:v>
      </x:c>
      <x:c r="C23" s="9">
        <x:f>1250.35+2492.72</x:f>
        <x:v>3743.0699999999997</x:v>
      </x:c>
      <x:c r="D23" s="9">
        <x:f>1250.35+2503.25</x:f>
        <x:v>3753.6</x:v>
      </x:c>
      <x:c r="E23" s="9">
        <x:f>1250.35+2497.97</x:f>
        <x:v>3748.3199999999997</x:v>
      </x:c>
      <x:c r="F23" s="9">
        <x:f>1223.15+2398.64</x:f>
        <x:v>3621.79</x:v>
      </x:c>
      <x:c r="G23" s="9">
        <x:f>1223.15+2423.65</x:f>
        <x:v>3646.8</x:v>
      </x:c>
      <x:c r="H23" s="9">
        <x:f>1223.15+2428.07</x:f>
        <x:v>3651.2200000000003</x:v>
      </x:c>
      <x:c r="I23" s="9">
        <x:f>1309.88+2614.9</x:f>
        <x:v>3924.78</x:v>
      </x:c>
      <x:c r="J23" s="9">
        <x:f>1248.59+2479.97</x:f>
        <x:v>3728.5599999999995</x:v>
      </x:c>
      <x:c r="K23" s="9">
        <x:f>1248.59+2491.04</x:f>
        <x:v>3739.63</x:v>
      </x:c>
      <x:c r="L23" s="9">
        <x:f>1248.59+2479.97</x:f>
      </x:c>
      <x:c r="M23" s="9"/>
      <x:c r="N23" s="9"/>
      <x:c r="O23" s="4"/>
      <x:c r="P23" s="39">
        <x:f>SUM(C23:N23)</x:f>
        <x:v>33557.77</x:v>
      </x:c>
    </x:row>
    <x:row r="24">
      <x:c r="B24" s="60" t="s">
        <x:v>40</x:v>
      </x:c>
      <x:c r="C24" s="61"/>
      <x:c r="D24" s="61"/>
      <x:c r="E24" s="61"/>
      <x:c r="F24" s="61">
        <x:v>596.44</x:v>
      </x:c>
      <x:c r="G24" s="61">
        <x:v>501.88</x:v>
      </x:c>
      <x:c r="H24" s="61">
        <x:v>360.04</x:v>
      </x:c>
      <x:c r="I24" s="61">
        <x:v>0</x:v>
      </x:c>
      <x:c r="J24" s="61">
        <x:v>0</x:v>
      </x:c>
      <x:c r="K24" s="61">
        <x:v>0</x:v>
      </x:c>
      <x:c r="L24" s="61">
        <x:v>0</x:v>
      </x:c>
      <x:c r="M24" s="61"/>
      <x:c r="N24" s="61"/>
      <x:c r="O24" s="4"/>
      <x:c r="P24" s="39">
        <x:f>SUM(C24:N24)</x:f>
        <x:v>1458.3600000000001</x:v>
      </x:c>
    </x:row>
    <x:row r="25">
      <x:c r="B25" s="8" t="s">
        <x:v>43</x:v>
      </x:c>
      <x:c r="C25" s="9"/>
      <x:c r="D25" s="9"/>
      <x:c r="E25" s="9"/>
      <x:c r="F25" s="9"/>
      <x:c r="G25" s="9"/>
      <x:c r="H25" s="9"/>
      <x:c r="I25" s="9"/>
      <x:c r="J25" s="9"/>
      <x:c r="K25" s="9"/>
      <x:c r="L25" s="9">
        <x:v>297.49</x:v>
      </x:c>
      <x:c r="M25" s="9"/>
      <x:c r="N25" s="9"/>
      <x:c r="O25" s="4"/>
      <x:c r="P25" s="39">
        <x:f>SUM(C25:N25)</x:f>
        <x:v>297.49</x:v>
      </x:c>
    </x:row>
    <x:row r="26">
      <x:c r="B26" s="7" t="s">
        <x:v>3</x:v>
      </x:c>
      <x:c r="C26" s="40">
        <x:f>SUM(C22:C24)</x:f>
      </x:c>
      <x:c r="D26" s="40">
        <x:f>SUM(D22:D24)</x:f>
      </x:c>
      <x:c r="E26" s="40">
        <x:f>SUM(E22:E24)</x:f>
      </x:c>
      <x:c r="F26" s="40">
        <x:f>SUM(F22:F24)</x:f>
      </x:c>
      <x:c r="G26" s="40">
        <x:f>SUM(G22:G24)</x:f>
      </x:c>
      <x:c r="H26" s="40">
        <x:f>SUM(H22:H24)</x:f>
      </x:c>
      <x:c r="I26" s="40">
        <x:f>SUM(I22:I24)</x:f>
      </x:c>
      <x:c r="J26" s="40">
        <x:f>SUM(J22:J24)</x:f>
      </x:c>
      <x:c r="K26" s="40">
        <x:f>SUM(K22:K24)</x:f>
      </x:c>
      <x:c r="L26" s="40">
        <x:f>SUM(L22:L24)</x:f>
      </x:c>
      <x:c r="M26" s="40">
        <x:f>SUM(M22:M25)</x:f>
      </x:c>
      <x:c r="N26" s="40">
        <x:f>SUM(N22:N25)</x:f>
      </x:c>
      <x:c r="O26" s="4"/>
      <x:c r="P26" s="41">
        <x:f>SUM(C26:N26)</x:f>
        <x:v>90100.86000000002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C19-C26</x:f>
      </x:c>
      <x:c r="D28" s="44">
        <x:f>D19-D26</x:f>
      </x:c>
      <x:c r="E28" s="44">
        <x:f>E19-E26</x:f>
      </x:c>
      <x:c r="F28" s="44">
        <x:f>F19-F26</x:f>
      </x:c>
      <x:c r="G28" s="44">
        <x:f>G19-G26</x:f>
      </x:c>
      <x:c r="H28" s="44">
        <x:f>H19-H26</x:f>
      </x:c>
      <x:c r="I28" s="44">
        <x:f>I19-I26</x:f>
      </x:c>
      <x:c r="J28" s="44">
        <x:f>J19-J26</x:f>
      </x:c>
      <x:c r="K28" s="44">
        <x:f>K19-K26</x:f>
      </x:c>
      <x:c r="L28" s="44">
        <x:f>L19-L26</x:f>
      </x:c>
      <x:c r="M28" s="44">
        <x:f>M19-M26</x:f>
      </x:c>
      <x:c r="N28" s="44">
        <x:f>N19-N26</x:f>
      </x:c>
      <x:c r="P28" s="54">
        <x:f>SUM(C28:O28)</x:f>
        <x:v>-1931.459999999992</x:v>
      </x:c>
    </x:row>
    <x:row r="30">
      <x:c r="B30" s="62" t="s">
        <x:v>41</x:v>
      </x:c>
      <x:c r="C30" s="63"/>
      <x:c r="D30" s="63"/>
      <x:c r="E30" s="63"/>
      <x:c r="F30" s="63">
        <x:v>1260</x:v>
      </x:c>
      <x:c r="G30" s="63">
        <x:v>1020</x:v>
      </x:c>
      <x:c r="H30" s="63">
        <x:v>660</x:v>
      </x:c>
      <x:c r="I30" s="63">
        <x:v>0</x:v>
      </x:c>
      <x:c r="J30" s="63">
        <x:v>0</x:v>
      </x:c>
      <x:c r="K30" s="63">
        <x:v>0</x:v>
      </x:c>
      <x:c r="L30" s="63">
        <x:v>0</x:v>
      </x:c>
      <x:c r="M30" s="63"/>
      <x:c r="N30" s="63"/>
      <x:c r="P30" s="64">
        <x:f>SUM(C30:N30)</x:f>
        <x:v>2940</x:v>
      </x:c>
    </x:row>
    <x:row r="31">
      <x:c r="B31" s="62" t="s">
        <x:v>42</x:v>
      </x:c>
      <x:c r="C31" s="63"/>
      <x:c r="D31" s="63"/>
      <x:c r="E31" s="63"/>
      <x:c r="F31" s="63">
        <x:v>596.44</x:v>
      </x:c>
      <x:c r="G31" s="63">
        <x:v>501.88</x:v>
      </x:c>
      <x:c r="H31" s="63">
        <x:v>360.04</x:v>
      </x:c>
      <x:c r="I31" s="63">
        <x:v>0</x:v>
      </x:c>
      <x:c r="J31" s="63">
        <x:v>0</x:v>
      </x:c>
      <x:c r="K31" s="63">
        <x:v>0</x:v>
      </x:c>
      <x:c r="L31" s="63">
        <x:v>0</x:v>
      </x:c>
      <x:c r="M31" s="63"/>
      <x:c r="N31" s="63"/>
      <x:c r="P31" s="64">
        <x:f>SUM(C31:N31)</x:f>
        <x:v>1458.3600000000001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22</x:v>
      </x:c>
      <x:c r="C2" s="68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23</x:v>
      </x:c>
      <x:c r="C2" s="69"/>
    </x:row>
    <x:row r="3" spans="2:3" ht="16.95" customHeight="1" x14ac:dyDescent="0.3">
      <x:c r="B3" s="34" t="s">
        <x:v>24</x:v>
      </x:c>
      <x:c r="C3" s="35">
        <x:f>'2022'!P26+'2023'!P27+'2024'!P28</x:f>
        <x:v>-1284.9999999999857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44.5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2024-10-31T22:55:43Z</dcterms:modified>
</cp:coreProperties>
</file>