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0\Normal\"/>
    </mc:Choice>
  </mc:AlternateContent>
  <xr:revisionPtr revIDLastSave="0" documentId="13_ncr:1_{0376C7D8-C9D4-4921-95E0-E4EE0A19788E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5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'2024'!$B$26</definedName>
    <definedName name="SORTIES" localSheetId="0">'2024'!$B$21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'2024'!$B$23</definedName>
    <definedName name="SORTIES_CHARGES_SOCIALES_PATRONALES">#REF!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'2024'!$B$22</definedName>
    <definedName name="SORTIES_SALAIRE_NET">#REF!</definedName>
    <definedName name="TOTAL" localSheetId="0">'2024'!$P$3</definedName>
    <definedName name="TOTAL">#REF!</definedName>
    <definedName name="TOTAL_ENTREES" localSheetId="0">'2024'!$B$19</definedName>
    <definedName name="TOTAL_ENTREES">#REF!</definedName>
    <definedName name="TOTAL_SORTIES" localSheetId="0">'2024'!$B$24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6" i="15" l="1"/>
  <c r="E26" i="15"/>
  <c r="N24" i="15"/>
  <c r="M24" i="15"/>
  <c r="L24" i="15"/>
  <c r="H24" i="15"/>
  <c r="G24" i="15"/>
  <c r="F24" i="15"/>
  <c r="E24" i="15"/>
  <c r="D24" i="15"/>
  <c r="C24" i="15"/>
  <c r="L23" i="15"/>
  <c r="K23" i="15"/>
  <c r="K24" i="15" s="1"/>
  <c r="J23" i="15"/>
  <c r="J24" i="15" s="1"/>
  <c r="I23" i="15"/>
  <c r="P23" i="15" s="1"/>
  <c r="H23" i="15"/>
  <c r="P22" i="15"/>
  <c r="N19" i="15"/>
  <c r="N26" i="15" s="1"/>
  <c r="M19" i="15"/>
  <c r="J19" i="15"/>
  <c r="H19" i="15"/>
  <c r="H26" i="15" s="1"/>
  <c r="G19" i="15"/>
  <c r="G26" i="15" s="1"/>
  <c r="F19" i="15"/>
  <c r="F26" i="15" s="1"/>
  <c r="E19" i="15"/>
  <c r="D19" i="15"/>
  <c r="D26" i="15" s="1"/>
  <c r="C19" i="15"/>
  <c r="C26" i="15" s="1"/>
  <c r="P18" i="15"/>
  <c r="L17" i="15"/>
  <c r="L19" i="15" s="1"/>
  <c r="L26" i="15" s="1"/>
  <c r="K17" i="15"/>
  <c r="P17" i="15" s="1"/>
  <c r="J17" i="15"/>
  <c r="I17" i="15"/>
  <c r="I19" i="15" s="1"/>
  <c r="H17" i="15"/>
  <c r="G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J26" i="15" l="1"/>
  <c r="K19" i="15"/>
  <c r="K26" i="15" s="1"/>
  <c r="I24" i="15"/>
  <c r="P24" i="15" s="1"/>
  <c r="P19" i="15" l="1"/>
  <c r="I26" i="15"/>
  <c r="P26" i="15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E3B978AD-CBCA-49D6-A594-C0991F9E624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l'attente des détailles de calcul</t>
        </r>
      </text>
    </comment>
  </commentList>
</comments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<sst xmlns="http://schemas.openxmlformats.org/spreadsheetml/2006/main" count="40" uniqueCount="39">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</sst>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N29" sqref="N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/>
      <c r="N6" s="32"/>
      <c r="O6" s="30"/>
      <c r="P6" s="51">
        <f>SUM(C6:N6)</f>
        <v>0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>
        <v>21</v>
      </c>
      <c r="K7" s="32">
        <v>19</v>
      </c>
      <c r="L7" s="32">
        <v>21</v>
      </c>
      <c r="M7" s="32"/>
      <c r="N7" s="32"/>
      <c r="O7" s="30"/>
      <c r="P7" s="51">
        <f>SUM(C7:N7)</f>
        <v>94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  <c r="H8" s="31">
        <f t="shared" si="0"/>
        <v>10</v>
      </c>
      <c r="I8" s="31">
        <f t="shared" si="0"/>
        <v>23</v>
      </c>
      <c r="J8" s="31">
        <f t="shared" si="0"/>
        <v>21</v>
      </c>
      <c r="K8" s="31">
        <f t="shared" si="0"/>
        <v>19</v>
      </c>
      <c r="L8" s="31">
        <f t="shared" si="0"/>
        <v>21</v>
      </c>
      <c r="M8" s="31">
        <f t="shared" si="0"/>
        <v>0</v>
      </c>
      <c r="N8" s="31">
        <f t="shared" si="0"/>
        <v>0</v>
      </c>
      <c r="O8" s="30"/>
      <c r="P8" s="51">
        <f>SUM(C8:N8)</f>
        <v>94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>
        <v>21</v>
      </c>
      <c r="K11" s="10">
        <v>19</v>
      </c>
      <c r="L11" s="10">
        <v>21</v>
      </c>
      <c r="M11" s="10"/>
      <c r="N11" s="10"/>
      <c r="P11" s="52">
        <f>SUM(C11:N11)</f>
        <v>103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>
        <v>2</v>
      </c>
      <c r="L12" s="11">
        <v>2</v>
      </c>
      <c r="M12" s="11"/>
      <c r="N12" s="11"/>
      <c r="P12" s="52">
        <f>SUM(C12:N12)</f>
        <v>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>
        <v>1</v>
      </c>
      <c r="M14" s="20"/>
      <c r="N14" s="20"/>
      <c r="P14" s="52">
        <f>SUM(C14:N14)</f>
        <v>1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>
        <f>J11*Params!$C$5*(1-Params!$C$3)-Params!$C$4</f>
        <v>10331.550000000001</v>
      </c>
      <c r="K17" s="9">
        <f>K11*Params!$C$5*(1-Params!$C$3)-Params!$C$4</f>
        <v>9340.4500000000007</v>
      </c>
      <c r="L17" s="9">
        <f>L11*Params!$C$5*(1-Params!$C$3)-Params!$C$4</f>
        <v>10331.550000000001</v>
      </c>
      <c r="M17" s="9"/>
      <c r="N17" s="9"/>
      <c r="O17" s="4"/>
      <c r="P17" s="36">
        <f>SUM(C17:N17)</f>
        <v>50591.650000000009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6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10331.550000000001</v>
      </c>
      <c r="K19" s="25">
        <f t="shared" si="1"/>
        <v>9340.4500000000007</v>
      </c>
      <c r="L19" s="25">
        <f t="shared" si="1"/>
        <v>10331.550000000001</v>
      </c>
      <c r="M19" s="25">
        <f t="shared" si="1"/>
        <v>0</v>
      </c>
      <c r="N19" s="25">
        <f t="shared" si="1"/>
        <v>0</v>
      </c>
      <c r="O19" s="5"/>
      <c r="P19" s="37">
        <f>SUM(C19:O19)</f>
        <v>50591.650000000009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>
        <v>6765.16</v>
      </c>
      <c r="K22" s="9">
        <v>6495.36</v>
      </c>
      <c r="L22" s="9">
        <v>6495.36</v>
      </c>
      <c r="M22" s="9"/>
      <c r="N22" s="9"/>
      <c r="O22" s="4"/>
      <c r="P22" s="38">
        <f>SUM(C22:N22)</f>
        <v>33286.199999999997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>
        <f>1060.34+1787.22</f>
        <v>2847.56</v>
      </c>
      <c r="K23" s="9">
        <f>1060.34+1787.22</f>
        <v>2847.56</v>
      </c>
      <c r="L23" s="9">
        <f>1060.34+1792.47</f>
        <v>2852.81</v>
      </c>
      <c r="M23" s="9"/>
      <c r="N23" s="9"/>
      <c r="O23" s="4"/>
      <c r="P23" s="38">
        <f>SUM(C23:N23)</f>
        <v>14266.849999999999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9612.7199999999993</v>
      </c>
      <c r="K24" s="39">
        <f t="shared" si="2"/>
        <v>9342.92</v>
      </c>
      <c r="L24" s="39">
        <f t="shared" si="2"/>
        <v>9348.17</v>
      </c>
      <c r="M24" s="39">
        <f t="shared" si="2"/>
        <v>0</v>
      </c>
      <c r="N24" s="39">
        <f t="shared" si="2"/>
        <v>0</v>
      </c>
      <c r="O24" s="4"/>
      <c r="P24" s="40">
        <f>SUM(C24:N24)</f>
        <v>47553.049999999996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718.83000000000175</v>
      </c>
      <c r="K26" s="43">
        <f t="shared" si="3"/>
        <v>-2.4699999999993452</v>
      </c>
      <c r="L26" s="43">
        <f t="shared" si="3"/>
        <v>983.38000000000102</v>
      </c>
      <c r="M26" s="43">
        <f t="shared" si="3"/>
        <v>0</v>
      </c>
      <c r="N26" s="43">
        <f t="shared" si="3"/>
        <v>0</v>
      </c>
      <c r="P26" s="53">
        <f>SUM(C26:O26)</f>
        <v>3038.6000000000067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</f>
        <v>3038.6000000000067</v>
      </c>
    </row>
    <row r="4" spans="2:3" ht="16.95" customHeight="1" x14ac:dyDescent="0.3">
      <c r="B4" s="33" t="s">
        <v>26</v>
      </c>
      <c r="C4" s="35">
        <f>SUM('2024'!P12)</f>
        <v>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2024-10-31T23:00:30Z</dcterms:modified>
</cp:coreProperties>
</file>