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5FC03159-9F5A-4EDA-8B86-7A750A061D16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'2024'!$B$34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'2024'!$B$33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'2024'!$B$31</x:definedName>
    <x:definedName name="SORTIES" localSheetId="0">'2024'!$B$22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'2024'!$B$24</x:definedName>
    <x:definedName name="SORTIES_CHARGES_SOCIALES_PATRONALES">#REF!</x:definedName>
    <x:definedName name="SORTIES_FRAIS_KM" localSheetId="0">'2024'!$B$25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'2024'!$B$23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'2024'!$B$20</x:definedName>
    <x:definedName name="TOTAL_ENTREES">#REF!</x:definedName>
    <x:definedName name="TOTAL_SORTIES" localSheetId="0">'2024'!$B$29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4FE0180F-D8B4-40A2-854D-9953C822A2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Virement effectué a Mr Sami HAMDI le 29 Mars 2024</t>
        </r>
      </text>
    </comment>
  </commentList>
</comments>
</file>

<file path=xl/sharedStrings.xml><?xml version="1.0" encoding="utf-8"?>
<sst xmlns="http://schemas.openxmlformats.org/spreadsheetml/2006/main" count="47" uniqueCount="45">
  <si>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</si>
  <si>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</si>
  <si>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</si>
  <si>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</si>
  <si>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</si>
  <si>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</si>
  <si>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</si>
  <si>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</si>
  <si>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</si>
  <si>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</si>
  <si>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</si>
  <si>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</si>
  <si>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</si>
  <si>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</si>
  <si>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</si>
  <si>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</si>
  <si>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</si>
  <si>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</si>
  <si>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</si>
  <si>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</si>
  <si>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</si>
  <si>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</si>
  <si>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</si>
  <si>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</si>
  <si>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</si>
  <si>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</si>
  <si>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</si>
  <si>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</si>
  <si>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</si>
  <si>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</si>
  <si>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</si>
  <si>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</si>
  <si>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</si>
  <si>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</si>
  <si>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</si>
  <si>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</si>
  <si>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</si>
  <si>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</si>
  <si>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</si>
  <si>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</si>
  <si>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</si>
  <si>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2024)</t>
  </si>
  <si>
    <t>Frais Refacturés</t>
  </si>
  <si>
    <t>Frais Remboursé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</si>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</sst>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4"/>
  <x:sheetViews>
    <x:sheetView tabSelected="1" topLeftCell="B2" workbookViewId="0">
      <x:selection activeCell="K14" sqref="K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3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155</x:v>
      </x:c>
    </x:row>
    <x:row r="7">
      <x:c r="B7" s="9" t="s">
        <x:v>21</x:v>
      </x:c>
      <x:c r="C7" s="37">
        <x:v>18</x:v>
      </x:c>
      <x:c r="D7" s="37">
        <x:v>21</x:v>
      </x:c>
      <x:c r="E7" s="37">
        <x:v>21</x:v>
      </x:c>
      <x:c r="F7" s="37">
        <x:v>11</x:v>
      </x:c>
      <x:c r="G7" s="37">
        <x:v>18</x:v>
      </x:c>
      <x:c r="H7" s="37">
        <x:v>20</x:v>
      </x:c>
      <x:c r="I7" s="37">
        <x:v>17</x:v>
      </x:c>
      <x:c r="J7" s="37">
        <x:v>15</x:v>
      </x:c>
      <x:c r="K7" s="37">
        <x:v>19</x:v>
      </x:c>
      <x:c r="L7" s="37">
        <x:v>20</x:v>
      </x:c>
      <x:c r="M7" s="37"/>
      <x:c r="N7" s="37"/>
      <x:c r="O7" s="36"/>
      <x:c r="P7" s="57">
        <x:f>SUM(C7:N7)</x:f>
        <x:v>160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21</x:v>
      </x:c>
      <x:c r="E11" s="11">
        <x:v>21</x:v>
      </x:c>
      <x:c r="F11" s="11">
        <x:v>11</x:v>
      </x:c>
      <x:c r="G11" s="11">
        <x:v>18</x:v>
      </x:c>
      <x:c r="H11" s="11">
        <x:v>20</x:v>
      </x:c>
      <x:c r="I11" s="11">
        <x:v>17</x:v>
      </x:c>
      <x:c r="J11" s="11">
        <x:v>15</x:v>
      </x:c>
      <x:c r="K11" s="11">
        <x:v>19</x:v>
      </x:c>
      <x:c r="L11" s="11">
        <x:v>20</x:v>
      </x:c>
      <x:c r="M11" s="11"/>
      <x:c r="N11" s="11"/>
      <x:c r="P11" s="58">
        <x:f>SUM(C11:N11)</x:f>
        <x:v>160</x:v>
      </x:c>
    </x:row>
    <x:row r="12">
      <x:c r="B12" s="9" t="s">
        <x:v>16</x:v>
      </x:c>
      <x:c r="C12" s="12"/>
      <x:c r="D12" s="12"/>
      <x:c r="E12" s="12"/>
      <x:c r="F12" s="12">
        <x:v>10</x:v>
      </x:c>
      <x:c r="G12" s="12">
        <x:v>0</x:v>
      </x:c>
      <x:c r="H12" s="12"/>
      <x:c r="I12" s="12">
        <x:v>0</x:v>
      </x:c>
      <x:c r="J12" s="12">
        <x:v>0</x:v>
      </x:c>
      <x:c r="K12" s="12">
        <x:v>0</x:v>
      </x:c>
      <x:c r="L12" s="12">
        <x:v>3</x:v>
      </x:c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>
        <x:v>1</x:v>
      </x:c>
      <x:c r="H13" s="12"/>
      <x:c r="I13" s="12">
        <x:v>6</x:v>
      </x:c>
      <x:c r="J13" s="12">
        <x:v>6</x:v>
      </x:c>
      <x:c r="K13" s="12">
        <x:v>2</x:v>
      </x:c>
      <x:c r="L13" s="12"/>
      <x:c r="M13" s="12"/>
      <x:c r="N13" s="12"/>
      <x:c r="P13" s="58">
        <x:f>SUM(C13:N13)</x:f>
        <x:v>15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13173</x:v>
      </x:c>
      <x:c r="D17" s="10">
        <x:f>D11*Params!$C$5*(1-Params!$C$3)-Params!$C$4</x:f>
        <x:v>15381</x:v>
      </x:c>
      <x:c r="E17" s="10">
        <x:f>E11*Params!$C$5*(1-Params!$C$3)-Params!$C$4</x:f>
        <x:v>15381</x:v>
      </x:c>
      <x:c r="F17" s="10">
        <x:f>F11*Params!$C$5*(1-Params!$C$3)-Params!$C$4</x:f>
        <x:v>8021</x:v>
      </x:c>
      <x:c r="G17" s="10">
        <x:f>G11*Params!$C$5*(1-Params!$C$3)-Params!$C$4</x:f>
        <x:v>13173</x:v>
      </x:c>
      <x:c r="H17" s="10">
        <x:f>H11*Params!$C$5*(1-Params!$C$3)-Params!$C$4</x:f>
        <x:v>14645</x:v>
      </x:c>
      <x:c r="I17" s="10">
        <x:f>I11*Params!$C$5*(1-Params!$C$3)-Params!$C$4</x:f>
        <x:v>12437</x:v>
      </x:c>
      <x:c r="J17" s="10">
        <x:f>J11*Params!$C$5*(1-Params!$C$3)-Params!$C$4</x:f>
        <x:v>10965</x:v>
      </x:c>
      <x:c r="K17" s="10">
        <x:f>K11*Params!$C$5*(1-Params!$C$3)-Params!$C$4</x:f>
      </x:c>
      <x:c r="L17" s="10">
        <x:f>L11*Params!$C$5*(1-Params!$C$3)-Params!$C$4</x:f>
      </x:c>
      <x:c r="M17" s="10"/>
      <x:c r="N17" s="10"/>
      <x:c r="O17" s="4"/>
      <x:c r="P17" s="41">
        <x:f>SUM(C17:N17)</x:f>
        <x:v>117085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42</x:v>
      </x:c>
      <x:c r="C19" s="10">
        <x:v>138.05</x:v>
      </x:c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138.05</x:v>
      </x:c>
    </x:row>
    <x:row r="20">
      <x:c r="B20" s="27" t="s">
        <x:v>2</x:v>
      </x:c>
      <x:c r="C20" s="28">
        <x:f>SUM(C17:C19)</x:f>
      </x:c>
      <x:c r="D20" s="28">
        <x:f>SUM(D17:D19)</x:f>
      </x:c>
      <x:c r="E20" s="28">
        <x:f>SUM(E17:E19)</x:f>
      </x:c>
      <x:c r="F20" s="28">
        <x:f>SUM(F17:F19)</x:f>
      </x:c>
      <x:c r="G20" s="28">
        <x:f>SUM(G17:G19)</x:f>
      </x:c>
      <x:c r="H20" s="28">
        <x:f>SUM(H17:H19)</x:f>
      </x:c>
      <x:c r="I20" s="28">
        <x:f>SUM(I17:I19)</x:f>
      </x:c>
      <x:c r="J20" s="28">
        <x:f>SUM(J17:J19)</x:f>
      </x:c>
      <x:c r="K20" s="28">
        <x:f>SUM(K17:K19)</x:f>
      </x:c>
      <x:c r="L20" s="28">
        <x:f>SUM(L17:L19)</x:f>
      </x:c>
      <x:c r="M20" s="28">
        <x:f>SUM(M17:M19)</x:f>
      </x:c>
      <x:c r="N20" s="28">
        <x:f>SUM(N17:N19)</x:f>
      </x:c>
      <x:c r="O20" s="5"/>
      <x:c r="P20" s="42">
        <x:f>SUM(C20:O20)</x:f>
        <x:v>117223.05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1076.17</x:v>
      </x:c>
      <x:c r="D23" s="10">
        <x:v>8064.58</x:v>
      </x:c>
      <x:c r="E23" s="10">
        <x:v>8064.58</x:v>
      </x:c>
      <x:c r="F23" s="10">
        <x:v>8064.58</x:v>
      </x:c>
      <x:c r="G23" s="10">
        <x:v>7699.09</x:v>
      </x:c>
      <x:c r="H23" s="10">
        <x:v>8064.58</x:v>
      </x:c>
      <x:c r="I23" s="10">
        <x:v>6450.34</x:v>
      </x:c>
      <x:c r="J23" s="10">
        <x:v>6075.5</x:v>
      </x:c>
      <x:c r="K23" s="10">
        <x:v>7438.97</x:v>
      </x:c>
      <x:c r="L23" s="10">
        <x:v>8180.59</x:v>
      </x:c>
      <x:c r="M23" s="10"/>
      <x:c r="N23" s="10"/>
      <x:c r="O23" s="4"/>
      <x:c r="P23" s="43">
        <x:f>SUM(C23:N23)</x:f>
      </x:c>
    </x:row>
    <x:row r="24">
      <x:c r="B24" s="9" t="s">
        <x:v>8</x:v>
      </x:c>
      <x:c r="C24" s="10">
        <x:f>286.26+531.12</x:f>
        <x:v>817.38</x:v>
      </x:c>
      <x:c r="D24" s="10">
        <x:f>1747.6+3531.01</x:f>
        <x:v>5278.610000000001</x:v>
      </x:c>
      <x:c r="E24" s="10">
        <x:f>1747.6+3531.01</x:f>
        <x:v>5278.610000000001</x:v>
      </x:c>
      <x:c r="F24" s="10">
        <x:f>1747.6+3531.01</x:f>
        <x:v>5278.610000000001</x:v>
      </x:c>
      <x:c r="G24" s="10">
        <x:f>1671.06+3423.35</x:f>
        <x:v>5094.41</x:v>
      </x:c>
      <x:c r="H24" s="10">
        <x:f>1747.6+3567.81</x:f>
        <x:v>5315.41</x:v>
      </x:c>
      <x:c r="I24" s="10">
        <x:f>1403.97+2868.25</x:f>
        <x:v>4272.22</x:v>
      </x:c>
      <x:c r="J24" s="10">
        <x:f>1330.35+2709.2</x:f>
        <x:v>4039.5499999999997</x:v>
      </x:c>
      <x:c r="K24" s="10">
        <x:f>1616.04+3300.65</x:f>
      </x:c>
      <x:c r="L24" s="10">
        <x:f>1771.37+3622.24</x:f>
      </x:c>
      <x:c r="M24" s="10"/>
      <x:c r="N24" s="10"/>
      <x:c r="O24" s="4"/>
      <x:c r="P24" s="43">
        <x:f>SUM(C24:N24)</x:f>
      </x:c>
    </x:row>
    <x:row r="25">
      <x:c r="B25" s="55" t="s">
        <x:v>40</x:v>
      </x:c>
      <x:c r="C25" s="10">
        <x:v>549.82</x:v>
      </x:c>
      <x:c r="D25" s="10">
        <x:v>624.79</x:v>
      </x:c>
      <x:c r="E25" s="10">
        <x:v>624.79</x:v>
      </x:c>
      <x:c r="F25" s="10">
        <x:v>374.89</x:v>
      </x:c>
      <x:c r="G25" s="10">
        <x:v>549.82</x:v>
      </x:c>
      <x:c r="H25" s="10">
        <x:v>599.8</x:v>
      </x:c>
      <x:c r="I25" s="10">
        <x:v>239.587</x:v>
      </x:c>
      <x:c r="J25" s="10">
        <x:v>223.165</x:v>
      </x:c>
      <x:c r="K25" s="10">
        <x:v>256.009</x:v>
      </x:c>
      <x:c r="L25" s="10">
        <x:v>264.22</x:v>
      </x:c>
      <x:c r="M25" s="10"/>
      <x:c r="N25" s="10"/>
      <x:c r="O25" s="4"/>
      <x:c r="P25" s="43">
        <x:f>SUM(C25:N25)</x:f>
      </x:c>
    </x:row>
    <x:row r="26">
      <x:c r="B26" s="55" t="s">
        <x:v>42</x:v>
      </x:c>
      <x:c r="C26" s="64">
        <x:v>138.05</x:v>
      </x:c>
      <x:c r="D26" s="64"/>
      <x:c r="E26" s="64"/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>
        <x:f>SUM(C26:N26)</x:f>
      </x:c>
    </x:row>
    <x:row r="27">
      <x:c r="B27" s="55" t="s">
        <x:v>43</x:v>
      </x:c>
      <x:c r="C27" s="10">
        <x:v>12600</x:v>
      </x:c>
      <x:c r="D27" s="10"/>
      <x:c r="E27" s="10"/>
      <x:c r="F27" s="10"/>
      <x:c r="G27" s="10"/>
      <x:c r="H27" s="10"/>
      <x:c r="I27" s="10"/>
      <x:c r="J27" s="10"/>
      <x:c r="K27" s="10"/>
      <x:c r="L27" s="10"/>
      <x:c r="M27" s="10"/>
      <x:c r="N27" s="10"/>
      <x:c r="O27" s="4"/>
      <x:c r="P27" s="43">
        <x:f>SUM(C27:N27)</x:f>
      </x:c>
    </x:row>
    <x:row r="28">
      <x:c r="B28" s="55" t="s">
        <x:v>44</x:v>
      </x:c>
      <x:c r="C28" s="64"/>
      <x:c r="D28" s="64"/>
      <x:c r="E28" s="64"/>
      <x:c r="F28" s="64"/>
      <x:c r="G28" s="64"/>
      <x:c r="H28" s="64"/>
      <x:c r="I28" s="64">
        <x:f>332.5+235.12</x:f>
        <x:v>567.62</x:v>
      </x:c>
      <x:c r="J28" s="64"/>
      <x:c r="K28" s="64"/>
      <x:c r="L28" s="64"/>
      <x:c r="M28" s="64"/>
      <x:c r="N28" s="64"/>
      <x:c r="O28" s="4"/>
      <x:c r="P28" s="43">
        <x:f>SUM(C28:N28)</x:f>
      </x:c>
    </x:row>
    <x:row r="29">
      <x:c r="B29" s="8" t="s">
        <x:v>3</x:v>
      </x:c>
      <x:c r="C29" s="44">
        <x:f>SUM(C23:C28)</x:f>
      </x:c>
      <x:c r="D29" s="44">
        <x:f>SUM(D23:D28)</x:f>
      </x:c>
      <x:c r="E29" s="44">
        <x:f>SUM(E23:E28)</x:f>
      </x:c>
      <x:c r="F29" s="44">
        <x:f>SUM(F23:F28)</x:f>
      </x:c>
      <x:c r="G29" s="44">
        <x:f>SUM(G23:G28)</x:f>
      </x:c>
      <x:c r="H29" s="44">
        <x:f>SUM(H23:H28)</x:f>
      </x:c>
      <x:c r="I29" s="44">
        <x:f>SUM(I23:I28)</x:f>
      </x:c>
      <x:c r="J29" s="44">
        <x:f>SUM(J23:J28)</x:f>
      </x:c>
      <x:c r="K29" s="44">
        <x:f>SUM(K23:K28)</x:f>
      </x:c>
      <x:c r="L29" s="44">
        <x:f>SUM(L23:L28)</x:f>
      </x:c>
      <x:c r="M29" s="44">
        <x:f>SUM(M23:M28)</x:f>
      </x:c>
      <x:c r="N29" s="44">
        <x:f>SUM(N23:N28)</x:f>
      </x:c>
      <x:c r="O29" s="4"/>
      <x:c r="P29" s="60">
        <x:f>SUM(C29:N29)</x:f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46" t="s">
        <x:v>36</x:v>
      </x:c>
      <x:c r="C31" s="47">
        <x:f>C20-C29</x:f>
      </x:c>
      <x:c r="D31" s="47">
        <x:f>D20-D29</x:f>
      </x:c>
      <x:c r="E31" s="47">
        <x:f>E20-E29</x:f>
      </x:c>
      <x:c r="F31" s="47">
        <x:f>F20-F29</x:f>
      </x:c>
      <x:c r="G31" s="47">
        <x:f>G20-G29</x:f>
      </x:c>
      <x:c r="H31" s="47">
        <x:f>H20-H29</x:f>
      </x:c>
      <x:c r="I31" s="47">
        <x:f>I20-I29</x:f>
      </x:c>
      <x:c r="J31" s="47">
        <x:f>J20-J29</x:f>
      </x:c>
      <x:c r="K31" s="47">
        <x:f>K20-K29</x:f>
      </x:c>
      <x:c r="L31" s="47">
        <x:f>L20-L29</x:f>
      </x:c>
      <x:c r="M31" s="47">
        <x:f>M20-M29</x:f>
      </x:c>
      <x:c r="N31" s="47">
        <x:f>N20-N29</x:f>
      </x:c>
      <x:c r="P31" s="59">
        <x:f>SUM(C31:O31)</x:f>
        <x:v>-1415.1710000000003</x:v>
      </x:c>
    </x:row>
    <x:row r="33">
      <x:c r="B33" s="62" t="s">
        <x:v>37</x:v>
      </x:c>
      <x:c r="C33" s="54">
        <x:v>1260</x:v>
      </x:c>
      <x:c r="D33" s="54">
        <x:v>1470</x:v>
      </x:c>
      <x:c r="E33" s="54">
        <x:v>1470</x:v>
      </x:c>
      <x:c r="F33" s="54">
        <x:v>770</x:v>
      </x:c>
      <x:c r="G33" s="54">
        <x:v>1260</x:v>
      </x:c>
      <x:c r="H33" s="54">
        <x:v>1400</x:v>
      </x:c>
      <x:c r="I33" s="54">
        <x:v>391</x:v>
      </x:c>
      <x:c r="J33" s="54">
        <x:v>345</x:v>
      </x:c>
      <x:c r="K33" s="54">
        <x:v>437</x:v>
      </x:c>
      <x:c r="L33" s="54">
        <x:v>460</x:v>
      </x:c>
      <x:c r="M33" s="54"/>
      <x:c r="N33" s="54"/>
      <x:c r="P33" s="61">
        <x:f>SUM(C33:N33)</x:f>
        <x:v>8803</x:v>
      </x:c>
    </x:row>
    <x:row r="34">
      <x:c r="B34" s="62" t="s">
        <x:v>38</x:v>
      </x:c>
      <x:c r="C34" s="54">
        <x:v>549.82</x:v>
      </x:c>
      <x:c r="D34" s="54">
        <x:v>624.79</x:v>
      </x:c>
      <x:c r="E34" s="54">
        <x:v>624.79</x:v>
      </x:c>
      <x:c r="F34" s="54">
        <x:v>374.89</x:v>
      </x:c>
      <x:c r="G34" s="54">
        <x:v>549.82</x:v>
      </x:c>
      <x:c r="H34" s="54">
        <x:v>599.8</x:v>
      </x:c>
      <x:c r="I34" s="54">
        <x:v>239.587</x:v>
      </x:c>
      <x:c r="J34" s="54">
        <x:v>223.165</x:v>
      </x:c>
      <x:c r="K34" s="54">
        <x:v>256.009</x:v>
      </x:c>
      <x:c r="L34" s="54">
        <x:v>264.22</x:v>
      </x:c>
      <x:c r="M34" s="54"/>
      <x:c r="N34" s="54"/>
      <x:c r="P34" s="61">
        <x:f>SUM(C34:N34)</x:f>
        <x:v>4042.671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1" sqref="C11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800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'2024'!P31</x:f>
        <x:v>-1415.1710000000003</x:v>
      </x:c>
    </x:row>
    <x:row r="4" spans="2:3" ht="16.95" customHeight="1" x14ac:dyDescent="0.3">
      <x:c r="B4" s="38" t="s">
        <x:v>39</x:v>
      </x:c>
      <x:c r="C4" s="40">
        <x:f>'2024'!P12</x:f>
        <x:v>10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2024-10-31T22:55:24Z</dcterms:modified>
</cp:coreProperties>
</file>