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7EC2E49E-96F2-4CB8-A549-29D726528E22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'2024'!$B$31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'2024'!$B$28</definedName>
    <definedName name="SORTIES" localSheetId="0">'2022'!$B$21</definedName>
    <definedName name="SORTIES" localSheetId="1">'2023'!$B$22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L28" i="15"/>
  <c r="I28" i="15"/>
  <c r="N26" i="15"/>
  <c r="M26" i="15"/>
  <c r="L26" i="15"/>
  <c r="I26" i="15"/>
  <c r="G26" i="15"/>
  <c r="G28" i="15" s="1"/>
  <c r="F26" i="15"/>
  <c r="P25" i="15"/>
  <c r="P24" i="15"/>
  <c r="P23" i="15"/>
  <c r="K23" i="15"/>
  <c r="K26" i="15" s="1"/>
  <c r="J23" i="15"/>
  <c r="J26" i="15" s="1"/>
  <c r="J28" i="15" s="1"/>
  <c r="I23" i="15"/>
  <c r="H23" i="15"/>
  <c r="H26" i="15" s="1"/>
  <c r="G23" i="15"/>
  <c r="F23" i="15"/>
  <c r="E23" i="15"/>
  <c r="E26" i="15" s="1"/>
  <c r="D23" i="15"/>
  <c r="D26" i="15" s="1"/>
  <c r="C23" i="15"/>
  <c r="C26" i="15" s="1"/>
  <c r="P22" i="15"/>
  <c r="N19" i="15"/>
  <c r="N28" i="15" s="1"/>
  <c r="M19" i="15"/>
  <c r="M28" i="15" s="1"/>
  <c r="L19" i="15"/>
  <c r="J19" i="15"/>
  <c r="I19" i="15"/>
  <c r="H19" i="15"/>
  <c r="H28" i="15" s="1"/>
  <c r="G19" i="15"/>
  <c r="P18" i="15"/>
  <c r="K17" i="15"/>
  <c r="K19" i="15" s="1"/>
  <c r="K28" i="15" s="1"/>
  <c r="J17" i="15"/>
  <c r="I17" i="15"/>
  <c r="H17" i="15"/>
  <c r="G17" i="15"/>
  <c r="F17" i="15"/>
  <c r="F19" i="15" s="1"/>
  <c r="F28" i="15" s="1"/>
  <c r="E17" i="15"/>
  <c r="E19" i="15" s="1"/>
  <c r="E28" i="15" s="1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L28" i="14"/>
  <c r="J28" i="14"/>
  <c r="D28" i="14"/>
  <c r="P27" i="14"/>
  <c r="M27" i="14"/>
  <c r="P26" i="14"/>
  <c r="P25" i="14"/>
  <c r="N24" i="14"/>
  <c r="N28" i="14" s="1"/>
  <c r="M24" i="14"/>
  <c r="M28" i="14" s="1"/>
  <c r="L24" i="14"/>
  <c r="K24" i="14"/>
  <c r="K28" i="14" s="1"/>
  <c r="J24" i="14"/>
  <c r="I24" i="14"/>
  <c r="I28" i="14" s="1"/>
  <c r="I30" i="14" s="1"/>
  <c r="H24" i="14"/>
  <c r="H28" i="14" s="1"/>
  <c r="G24" i="14"/>
  <c r="G28" i="14" s="1"/>
  <c r="F24" i="14"/>
  <c r="F28" i="14" s="1"/>
  <c r="E24" i="14"/>
  <c r="P24" i="14" s="1"/>
  <c r="D24" i="14"/>
  <c r="C24" i="14"/>
  <c r="C28" i="14" s="1"/>
  <c r="P23" i="14"/>
  <c r="N20" i="14"/>
  <c r="M20" i="14"/>
  <c r="L20" i="14"/>
  <c r="L30" i="14" s="1"/>
  <c r="K20" i="14"/>
  <c r="I20" i="14"/>
  <c r="F20" i="14"/>
  <c r="F30" i="14" s="1"/>
  <c r="E20" i="14"/>
  <c r="D20" i="14"/>
  <c r="D30" i="14" s="1"/>
  <c r="C20" i="14"/>
  <c r="P19" i="14"/>
  <c r="P18" i="14"/>
  <c r="N17" i="14"/>
  <c r="M17" i="14"/>
  <c r="L17" i="14"/>
  <c r="K17" i="14"/>
  <c r="J17" i="14"/>
  <c r="J20" i="14" s="1"/>
  <c r="J30" i="14" s="1"/>
  <c r="I17" i="14"/>
  <c r="H17" i="14"/>
  <c r="H20" i="14" s="1"/>
  <c r="H30" i="14" s="1"/>
  <c r="G17" i="14"/>
  <c r="G20" i="14" s="1"/>
  <c r="G30" i="14" s="1"/>
  <c r="F17" i="14"/>
  <c r="E17" i="14"/>
  <c r="D17" i="14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L25" i="12"/>
  <c r="K25" i="12"/>
  <c r="J25" i="12"/>
  <c r="I25" i="12"/>
  <c r="H25" i="12"/>
  <c r="G25" i="12"/>
  <c r="F25" i="12"/>
  <c r="E25" i="12"/>
  <c r="D25" i="12"/>
  <c r="C25" i="12"/>
  <c r="P24" i="12"/>
  <c r="P23" i="12"/>
  <c r="N23" i="12"/>
  <c r="N25" i="12" s="1"/>
  <c r="M23" i="12"/>
  <c r="M25" i="12" s="1"/>
  <c r="L23" i="12"/>
  <c r="P22" i="12"/>
  <c r="N19" i="12"/>
  <c r="M19" i="12"/>
  <c r="M27" i="12" s="1"/>
  <c r="L19" i="12"/>
  <c r="L27" i="12" s="1"/>
  <c r="K19" i="12"/>
  <c r="K27" i="12" s="1"/>
  <c r="J19" i="12"/>
  <c r="J27" i="12" s="1"/>
  <c r="I19" i="12"/>
  <c r="I27" i="12" s="1"/>
  <c r="H19" i="12"/>
  <c r="H27" i="12" s="1"/>
  <c r="G19" i="12"/>
  <c r="G27" i="12" s="1"/>
  <c r="F19" i="12"/>
  <c r="F27" i="12" s="1"/>
  <c r="E19" i="12"/>
  <c r="E27" i="12" s="1"/>
  <c r="D19" i="12"/>
  <c r="P19" i="12" s="1"/>
  <c r="C19" i="12"/>
  <c r="C27" i="12" s="1"/>
  <c r="P18" i="12"/>
  <c r="N17" i="12"/>
  <c r="M17" i="12"/>
  <c r="L17" i="12"/>
  <c r="P17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8" i="15" l="1"/>
  <c r="P26" i="15"/>
  <c r="P25" i="12"/>
  <c r="N27" i="12"/>
  <c r="P27" i="12" s="1"/>
  <c r="K30" i="14"/>
  <c r="M30" i="14"/>
  <c r="C28" i="15"/>
  <c r="P28" i="15" s="1"/>
  <c r="P19" i="15"/>
  <c r="C30" i="14"/>
  <c r="N30" i="14"/>
  <c r="D27" i="12"/>
  <c r="P17" i="15"/>
  <c r="P20" i="14"/>
  <c r="E28" i="14"/>
  <c r="P28" i="14" s="1"/>
  <c r="E30" i="14" l="1"/>
  <c r="P30" i="14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C4CB6072-4B00-41E8-9B9C-252FFFC1B01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<sst xmlns="http://schemas.openxmlformats.org/spreadsheetml/2006/main" count="122" uniqueCount="49">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</sst>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5A7F-95A7-4C29-B829-8C2C3006F0EA}">
  <dimension ref="B1:P31"/>
  <sheetViews>
    <sheetView tabSelected="1" topLeftCell="A3" workbookViewId="0">
      <selection activeCell="K12" sqref="K1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/>
      <c r="M6" s="37"/>
      <c r="N6" s="37"/>
      <c r="O6" s="36"/>
      <c r="P6" s="58">
        <f>SUM(C6:N6)</f>
        <v>171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/>
      <c r="M7" s="37"/>
      <c r="N7" s="37"/>
      <c r="O7" s="36"/>
      <c r="P7" s="58">
        <f>SUM(C7:N7)</f>
        <v>183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/>
      <c r="M11" s="11"/>
      <c r="N11" s="11"/>
      <c r="P11" s="59">
        <f>SUM(C11:N11)</f>
        <v>183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/>
      <c r="M12" s="12"/>
      <c r="N12" s="12"/>
      <c r="P12" s="59">
        <f>SUM(C12:N12)</f>
        <v>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/>
      <c r="M17" s="10"/>
      <c r="N17" s="10"/>
      <c r="O17" s="4"/>
      <c r="P17" s="41">
        <f>SUM(C17:N17)</f>
        <v>83505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5250</v>
      </c>
      <c r="K18" s="10">
        <v>1000</v>
      </c>
      <c r="L18" s="10"/>
      <c r="M18" s="10"/>
      <c r="N18" s="10"/>
      <c r="O18" s="4"/>
      <c r="P18" s="41">
        <f>SUM(C18:N18)</f>
        <v>6250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9585</v>
      </c>
      <c r="G19" s="28">
        <f t="shared" si="1"/>
        <v>8665</v>
      </c>
      <c r="H19" s="28">
        <f t="shared" si="1"/>
        <v>9125</v>
      </c>
      <c r="I19" s="28">
        <f t="shared" si="1"/>
        <v>8205</v>
      </c>
      <c r="J19" s="28">
        <f t="shared" si="1"/>
        <v>14375</v>
      </c>
      <c r="K19" s="28">
        <f t="shared" si="1"/>
        <v>10585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89755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5165.58</v>
      </c>
      <c r="D22" s="10">
        <v>5165.58</v>
      </c>
      <c r="E22" s="10">
        <v>5165.58</v>
      </c>
      <c r="F22" s="10">
        <v>5165.58</v>
      </c>
      <c r="G22" s="10">
        <v>5165.58</v>
      </c>
      <c r="H22" s="10">
        <v>5165.58</v>
      </c>
      <c r="I22" s="10">
        <v>4165.58</v>
      </c>
      <c r="J22" s="10">
        <v>5165.58</v>
      </c>
      <c r="K22" s="10">
        <v>5165.58</v>
      </c>
      <c r="L22" s="10"/>
      <c r="M22" s="10"/>
      <c r="N22" s="10"/>
      <c r="O22" s="4"/>
      <c r="P22" s="43">
        <f>SUM(C22:N22)</f>
        <v>45490.220000000008</v>
      </c>
    </row>
    <row r="23" spans="2:16" x14ac:dyDescent="0.3">
      <c r="B23" s="9" t="s">
        <v>8</v>
      </c>
      <c r="C23" s="10">
        <f>1099.12+2006.83</f>
        <v>3105.95</v>
      </c>
      <c r="D23" s="10">
        <f>1099.12+2006.83</f>
        <v>3105.95</v>
      </c>
      <c r="E23" s="10">
        <f>1099.12+2006.83</f>
        <v>3105.95</v>
      </c>
      <c r="F23" s="10">
        <f>1099.12+2006.83</f>
        <v>3105.95</v>
      </c>
      <c r="G23" s="10">
        <f>1099.12+2028.26</f>
        <v>3127.38</v>
      </c>
      <c r="H23" s="10">
        <f>1099.12+2028.26</f>
        <v>3127.38</v>
      </c>
      <c r="I23" s="10">
        <f>1099.12+2030.65</f>
        <v>3129.77</v>
      </c>
      <c r="J23" s="10">
        <f>1099.12+2032.72</f>
        <v>3131.84</v>
      </c>
      <c r="K23" s="10">
        <f>1099.12+2031.07</f>
        <v>3130.1899999999996</v>
      </c>
      <c r="L23" s="10"/>
      <c r="M23" s="10"/>
      <c r="N23" s="10"/>
      <c r="O23" s="4"/>
      <c r="P23" s="43">
        <f>SUM(C23:N23)</f>
        <v>28070.36</v>
      </c>
    </row>
    <row r="24" spans="2:16" x14ac:dyDescent="0.3">
      <c r="B24" s="55" t="s">
        <v>40</v>
      </c>
      <c r="C24" s="56">
        <v>167.28</v>
      </c>
      <c r="D24" s="56">
        <v>167.28</v>
      </c>
      <c r="E24" s="56">
        <v>139.4</v>
      </c>
      <c r="F24" s="56">
        <v>139.4</v>
      </c>
      <c r="G24" s="56">
        <v>153.34</v>
      </c>
      <c r="H24" s="56">
        <v>153.34</v>
      </c>
      <c r="I24" s="56">
        <v>139.4</v>
      </c>
      <c r="J24" s="56">
        <v>167.28</v>
      </c>
      <c r="K24" s="56">
        <v>153.34</v>
      </c>
      <c r="L24" s="56"/>
      <c r="M24" s="56"/>
      <c r="N24" s="56"/>
      <c r="O24" s="4"/>
      <c r="P24" s="43">
        <f>SUM(C24:N24)</f>
        <v>1380.06</v>
      </c>
    </row>
    <row r="25" spans="2:16" x14ac:dyDescent="0.3">
      <c r="B25" s="9" t="s">
        <v>48</v>
      </c>
      <c r="C25" s="10"/>
      <c r="D25" s="10"/>
      <c r="E25" s="10"/>
      <c r="F25" s="10">
        <v>66.64</v>
      </c>
      <c r="G25" s="10">
        <v>3485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3551.64</v>
      </c>
    </row>
    <row r="26" spans="2:16" x14ac:dyDescent="0.3">
      <c r="B26" s="8" t="s">
        <v>3</v>
      </c>
      <c r="C26" s="44">
        <f>SUM(C22:C24)</f>
        <v>8438.81</v>
      </c>
      <c r="D26" s="44">
        <f>SUM(D22:D24)</f>
        <v>8438.81</v>
      </c>
      <c r="E26" s="44">
        <f>SUM(E22:E24)</f>
        <v>8410.9299999999985</v>
      </c>
      <c r="F26" s="44">
        <f t="shared" ref="F26:N26" si="2">SUM(F22:F25)</f>
        <v>8477.5699999999979</v>
      </c>
      <c r="G26" s="44">
        <f t="shared" si="2"/>
        <v>11931.3</v>
      </c>
      <c r="H26" s="44">
        <f t="shared" si="2"/>
        <v>8446.2999999999993</v>
      </c>
      <c r="I26" s="44">
        <f t="shared" si="2"/>
        <v>7434.75</v>
      </c>
      <c r="J26" s="44">
        <f t="shared" si="2"/>
        <v>8464.7000000000007</v>
      </c>
      <c r="K26" s="44">
        <f t="shared" si="2"/>
        <v>8449.11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78492.28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1606.1900000000005</v>
      </c>
      <c r="D28" s="47">
        <f t="shared" si="3"/>
        <v>1146.1900000000005</v>
      </c>
      <c r="E28" s="47">
        <f t="shared" si="3"/>
        <v>1174.0700000000015</v>
      </c>
      <c r="F28" s="47">
        <f t="shared" si="3"/>
        <v>1107.4300000000021</v>
      </c>
      <c r="G28" s="47">
        <f t="shared" si="3"/>
        <v>-3266.2999999999993</v>
      </c>
      <c r="H28" s="47">
        <f t="shared" si="3"/>
        <v>678.70000000000073</v>
      </c>
      <c r="I28" s="47">
        <f t="shared" si="3"/>
        <v>770.25</v>
      </c>
      <c r="J28" s="47">
        <f t="shared" si="3"/>
        <v>5910.2999999999993</v>
      </c>
      <c r="K28" s="47">
        <f t="shared" si="3"/>
        <v>2135.8899999999994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SUM(C28:O28)</f>
        <v>11262.720000000005</v>
      </c>
    </row>
    <row r="30" spans="2:16" x14ac:dyDescent="0.3">
      <c r="B30" s="63" t="s">
        <v>37</v>
      </c>
      <c r="C30" s="54">
        <v>240</v>
      </c>
      <c r="D30" s="54">
        <v>240</v>
      </c>
      <c r="E30" s="54">
        <v>200</v>
      </c>
      <c r="F30" s="54">
        <v>200</v>
      </c>
      <c r="G30" s="54">
        <v>220</v>
      </c>
      <c r="H30" s="54">
        <v>220</v>
      </c>
      <c r="I30" s="54">
        <v>200</v>
      </c>
      <c r="J30" s="54">
        <v>240</v>
      </c>
      <c r="K30" s="54">
        <v>220</v>
      </c>
      <c r="L30" s="54"/>
      <c r="M30" s="54"/>
      <c r="N30" s="54"/>
      <c r="P30" s="62">
        <f>SUM(C30:N30)</f>
        <v>1980</v>
      </c>
    </row>
    <row r="31" spans="2:16" x14ac:dyDescent="0.3">
      <c r="B31" s="63" t="s">
        <v>38</v>
      </c>
      <c r="C31" s="54">
        <v>167.28</v>
      </c>
      <c r="D31" s="54">
        <v>167.28</v>
      </c>
      <c r="E31" s="54">
        <v>139.4</v>
      </c>
      <c r="F31" s="54">
        <v>139.4</v>
      </c>
      <c r="G31" s="54">
        <v>153.34</v>
      </c>
      <c r="H31" s="54">
        <v>153.34</v>
      </c>
      <c r="I31" s="54">
        <v>139.4</v>
      </c>
      <c r="J31" s="54">
        <v>167.28</v>
      </c>
      <c r="K31" s="54">
        <v>153.34</v>
      </c>
      <c r="L31" s="54"/>
      <c r="M31" s="54"/>
      <c r="N31" s="54"/>
      <c r="P31" s="62">
        <f>SUM(C31:N31)</f>
        <v>1380.06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65" t="s">
        <v>47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SUM('2022'!P27,'2023'!P30,'2024'!P28)</f>
        <v>10290.890000000016</v>
      </c>
    </row>
    <row r="4" spans="2:3" ht="16.95" customHeight="1" x14ac:dyDescent="0.3">
      <c r="B4" s="38" t="s">
        <v>39</v>
      </c>
      <c r="C4" s="40">
        <f>'2022'!P12+'2023'!P12+'2024'!P12</f>
        <v>30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2024-10-03T10:00:56Z</dcterms:modified>
</cp:coreProperties>
</file>