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5FED959-57D0-4C98-A895-5CE5DCC02A89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<sst xmlns="http://schemas.openxmlformats.org/spreadsheetml/2006/main" count="82" uniqueCount="45">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</sst>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3">
      <x:c r="N32" s="54" t="s">
        <x:v>42</x:v>
      </x:c>
      <x:c r="P32" s="61">
        <x:f>(P29*0.394) + 1515</x:f>
        <x:v>3855.36</x:v>
      </x:c>
    </x:row>
    <x:row r="33" spans="14:16" x14ac:dyDescent="0.3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I14" sqref="I14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7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121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>
        <x:v>20</x:v>
      </x:c>
      <x:c r="G7" s="37">
        <x:v>18</x:v>
      </x:c>
      <x:c r="H7" s="37">
        <x:v>20</x:v>
      </x:c>
      <x:c r="I7" s="37">
        <x:v>4</x:v>
      </x:c>
      <x:c r="J7" s="37">
        <x:v>18</x:v>
      </x:c>
      <x:c r="K7" s="37"/>
      <x:c r="L7" s="37"/>
      <x:c r="M7" s="37"/>
      <x:c r="N7" s="37"/>
      <x:c r="O7" s="36"/>
      <x:c r="P7" s="57">
        <x:f>SUM(C7:N7)</x:f>
        <x:v>121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>
        <x:v>20</x:v>
      </x:c>
      <x:c r="G11" s="11">
        <x:v>18</x:v>
      </x:c>
      <x:c r="H11" s="11">
        <x:v>20</x:v>
      </x:c>
      <x:c r="I11" s="11">
        <x:v>4</x:v>
      </x:c>
      <x:c r="J11" s="11">
        <x:v>18.5</x:v>
      </x:c>
      <x:c r="K11" s="11"/>
      <x:c r="L11" s="11"/>
      <x:c r="M11" s="11"/>
      <x:c r="N11" s="11"/>
      <x:c r="P11" s="58">
        <x:f>SUM(C11:N11)</x:f>
        <x:v>121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>
        <x:v>1</x:v>
      </x:c>
      <x:c r="G12" s="12">
        <x:v>1</x:v>
      </x:c>
      <x:c r="H12" s="12"/>
      <x:c r="I12" s="12">
        <x:v>8</x:v>
      </x:c>
      <x:c r="J12" s="12">
        <x:v>2.5</x:v>
      </x:c>
      <x:c r="K12" s="12"/>
      <x:c r="L12" s="12"/>
      <x:c r="M12" s="12"/>
      <x:c r="N12" s="12"/>
      <x:c r="P12" s="58">
        <x:f>SUM(C12:N12)</x:f>
        <x:v>15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>
        <x:v>11</x:v>
      </x:c>
      <x:c r="J13" s="12"/>
      <x:c r="K13" s="12"/>
      <x:c r="L13" s="12"/>
      <x:c r="M13" s="12"/>
      <x:c r="N13" s="12"/>
      <x:c r="P13" s="58">
        <x:f>SUM(C13:N13)</x:f>
        <x:v>11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  <x:v>9778.2</x:v>
      </x:c>
      <x:c r="F17" s="10">
        <x:f>F11*Params!$C$6*(1-Params!$C$3)-Params!$C$4</x:f>
        <x:v>9309</x:v>
      </x:c>
      <x:c r="G17" s="10">
        <x:f>G11*Params!$C$6*(1-Params!$C$3)-Params!$C$4</x:f>
        <x:v>8370.6</x:v>
      </x:c>
      <x:c r="H17" s="10">
        <x:f>H11*Params!$C$6*(1-Params!$C$3)-Params!$C$4</x:f>
        <x:v>9309</x:v>
      </x:c>
      <x:c r="I17" s="10">
        <x:f>I11*Params!$C$6*(1-Params!$C$3)-Params!$C$4</x:f>
        <x:v>1801.8000000000002</x:v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56248.200000000004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56248.200000000004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>
        <x:v>4950.64</x:v>
      </x:c>
      <x:c r="G22" s="10">
        <x:v>4950.64</x:v>
      </x:c>
      <x:c r="H22" s="10">
        <x:v>4950.64</x:v>
      </x:c>
      <x:c r="I22" s="10">
        <x:v>2679.95</x:v>
      </x:c>
      <x:c r="J22" s="10">
        <x:v>5097.44</x:v>
      </x:c>
      <x:c r="K22" s="10"/>
      <x:c r="L22" s="10"/>
      <x:c r="M22" s="10"/>
      <x:c r="N22" s="10"/>
      <x:c r="O22" s="4"/>
      <x:c r="P22" s="43">
        <x:f>SUM(C22:N22)</x:f>
        <x:v>32383.79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  <x:v>2879.68</x:v>
      </x:c>
      <x:c r="F23" s="10">
        <x:f>1090.34+1787.62</x:f>
        <x:v>2877.96</x:v>
      </x:c>
      <x:c r="G23" s="10">
        <x:f>1090.34+1811.99</x:f>
        <x:v>2902.33</x:v>
      </x:c>
      <x:c r="H23" s="10">
        <x:f>1090.34+1811.99</x:f>
        <x:v>2902.33</x:v>
      </x:c>
      <x:c r="I23" s="10">
        <x:f>621.24+1011.75</x:f>
        <x:v>1632.99</x:v>
      </x:c>
      <x:c r="J23" s="10">
        <x:f>1123.26+1879.71</x:f>
      </x:c>
      <x:c r="K23" s="10"/>
      <x:c r="L23" s="10"/>
      <x:c r="M23" s="10"/>
      <x:c r="N23" s="10"/>
      <x:c r="O23" s="4"/>
      <x:c r="P23" s="43">
        <x:f>SUM(C23:N23)</x:f>
        <x:v>18958.99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>
        <x:v>572.8</x:v>
      </x:c>
      <x:c r="G24" s="10">
        <x:v>525.52</x:v>
      </x:c>
      <x:c r="H24" s="10">
        <x:v>572.8</x:v>
      </x:c>
      <x:c r="I24" s="10">
        <x:v>194.56</x:v>
      </x:c>
      <x:c r="J24" s="10">
        <x:v>549.16</x:v>
      </x:c>
      <x:c r="K24" s="10"/>
      <x:c r="L24" s="10"/>
      <x:c r="M24" s="10"/>
      <x:c r="N24" s="10"/>
      <x:c r="O24" s="4"/>
      <x:c r="P24" s="43">
        <x:f>SUM(C24:N24)</x:f>
        <x:v>3560.44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54903.22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1344.9800000000023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>
        <x:v>1200</x:v>
      </x:c>
      <x:c r="G29" s="54">
        <x:v>1080</x:v>
      </x:c>
      <x:c r="H29" s="54">
        <x:v>1200</x:v>
      </x:c>
      <x:c r="I29" s="54">
        <x:v>240</x:v>
      </x:c>
      <x:c r="J29" s="54">
        <x:v>1140</x:v>
      </x:c>
      <x:c r="K29" s="54"/>
      <x:c r="L29" s="54"/>
      <x:c r="M29" s="54"/>
      <x:c r="N29" s="54"/>
      <x:c r="P29" s="61">
        <x:f>SUM(C29:N29)</x:f>
        <x:v>7260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>
        <x:v>572.8</x:v>
      </x:c>
      <x:c r="G30" s="54">
        <x:v>525.52</x:v>
      </x:c>
      <x:c r="H30" s="54">
        <x:v>572.8</x:v>
      </x:c>
      <x:c r="I30" s="54">
        <x:v>194.56</x:v>
      </x:c>
      <x:c r="J30" s="54">
        <x:v>549.16</x:v>
      </x:c>
      <x:c r="K30" s="54"/>
      <x:c r="L30" s="54"/>
      <x:c r="M30" s="54"/>
      <x:c r="N30" s="54"/>
      <x:c r="P30" s="61">
        <x:f>SUM(C30:N30)</x:f>
        <x:v>3560.44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23</x:v>
      </x:c>
      <x:c r="C2" s="68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25.95" customHeight="1" x14ac:dyDescent="0.3">
      <x:c r="B6" s="64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33</x:v>
      </x:c>
      <x:c r="C2" s="69"/>
    </x:row>
    <x:row r="3" spans="2:3" ht="16.95" customHeight="1" x14ac:dyDescent="0.3">
      <x:c r="B3" s="38" t="s">
        <x:v>34</x:v>
      </x:c>
      <x:c r="C3" s="39">
        <x:f>('2023'!P27)+'2024'!P27</x:f>
        <x:v>3322.930000000003</x:v>
      </x:c>
    </x:row>
    <x:row r="4" spans="2:3" ht="16.95" customHeight="1" x14ac:dyDescent="0.3">
      <x:c r="B4" s="38" t="s">
        <x:v>39</x:v>
      </x:c>
      <x:c r="C4" s="40">
        <x:f>('2023'!P12)+'2024'!P12</x:f>
        <x:v>23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2024-09-02T23:23:55Z</dcterms:modified>
</cp:coreProperties>
</file>