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4FC89614-5BEE-46C6-97AD-4FE0D021FE51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27" i="16" l="1"/>
  <c r="J27" i="16"/>
  <c r="N25" i="16"/>
  <c r="M25" i="16"/>
  <c r="L25" i="16"/>
  <c r="K25" i="16"/>
  <c r="J25" i="16"/>
  <c r="I25" i="16"/>
  <c r="P24" i="16"/>
  <c r="H23" i="16"/>
  <c r="H25" i="16" s="1"/>
  <c r="G23" i="16"/>
  <c r="G25" i="16" s="1"/>
  <c r="F23" i="16"/>
  <c r="F25" i="16" s="1"/>
  <c r="E23" i="16"/>
  <c r="E25" i="16" s="1"/>
  <c r="D23" i="16"/>
  <c r="D25" i="16" s="1"/>
  <c r="C23" i="16"/>
  <c r="C25" i="16" s="1"/>
  <c r="P22" i="16"/>
  <c r="N19" i="16"/>
  <c r="N27" i="16" s="1"/>
  <c r="M19" i="16"/>
  <c r="M27" i="16" s="1"/>
  <c r="L19" i="16"/>
  <c r="L27" i="16" s="1"/>
  <c r="K19" i="16"/>
  <c r="J19" i="16"/>
  <c r="I19" i="16"/>
  <c r="I27" i="16" s="1"/>
  <c r="P18" i="16"/>
  <c r="H17" i="16"/>
  <c r="H19" i="16" s="1"/>
  <c r="H27" i="16" s="1"/>
  <c r="G17" i="16"/>
  <c r="G19" i="16" s="1"/>
  <c r="G27" i="16" s="1"/>
  <c r="F17" i="16"/>
  <c r="F19" i="16" s="1"/>
  <c r="E17" i="16"/>
  <c r="E19" i="16" s="1"/>
  <c r="D17" i="16"/>
  <c r="D19" i="16" s="1"/>
  <c r="D27" i="16" s="1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F27" i="15"/>
  <c r="E27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P25" i="15" s="1"/>
  <c r="P24" i="15"/>
  <c r="N23" i="15"/>
  <c r="M23" i="15"/>
  <c r="L23" i="15"/>
  <c r="K23" i="15"/>
  <c r="J23" i="15"/>
  <c r="P23" i="15" s="1"/>
  <c r="P22" i="15"/>
  <c r="K19" i="15"/>
  <c r="K27" i="15" s="1"/>
  <c r="J19" i="15"/>
  <c r="J27" i="15" s="1"/>
  <c r="I19" i="15"/>
  <c r="I27" i="15" s="1"/>
  <c r="H19" i="15"/>
  <c r="H27" i="15" s="1"/>
  <c r="G19" i="15"/>
  <c r="G27" i="15" s="1"/>
  <c r="F19" i="15"/>
  <c r="E19" i="15"/>
  <c r="D19" i="15"/>
  <c r="D27" i="15" s="1"/>
  <c r="C19" i="15"/>
  <c r="C27" i="15" s="1"/>
  <c r="P18" i="15"/>
  <c r="N17" i="15"/>
  <c r="N19" i="15" s="1"/>
  <c r="N27" i="15" s="1"/>
  <c r="M17" i="15"/>
  <c r="M19" i="15" s="1"/>
  <c r="M27" i="15" s="1"/>
  <c r="L17" i="15"/>
  <c r="L19" i="15" s="1"/>
  <c r="L27" i="15" s="1"/>
  <c r="K17" i="15"/>
  <c r="J17" i="15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P25" i="16" l="1"/>
  <c r="P27" i="15"/>
  <c r="P19" i="16"/>
  <c r="C27" i="16"/>
  <c r="P27" i="16" s="1"/>
  <c r="E27" i="16"/>
  <c r="F27" i="16"/>
  <c r="P23" i="16"/>
  <c r="P17" i="16"/>
  <c r="P19" i="15"/>
  <c r="P17" i="15"/>
  <c r="C3" i="13" l="1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<sst xmlns="http://schemas.openxmlformats.org/spreadsheetml/2006/main" count="75" uniqueCount="40">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</sst>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7" sqref="L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tabSelected="1" workbookViewId="0">
      <selection activeCell="H14" sqref="H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>
        <v>19</v>
      </c>
      <c r="I6" s="33"/>
      <c r="J6" s="33"/>
      <c r="K6" s="33"/>
      <c r="L6" s="33"/>
      <c r="M6" s="33"/>
      <c r="N6" s="33"/>
      <c r="O6" s="31"/>
      <c r="P6" s="52">
        <f>SUM(C6:N6)</f>
        <v>112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>
        <v>18</v>
      </c>
      <c r="I7" s="33"/>
      <c r="J7" s="33"/>
      <c r="K7" s="33"/>
      <c r="L7" s="33"/>
      <c r="M7" s="33"/>
      <c r="N7" s="33"/>
      <c r="O7" s="31"/>
      <c r="P7" s="52">
        <f>SUM(C7:N7)</f>
        <v>99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-1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-13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>
        <v>18</v>
      </c>
      <c r="I11" s="10"/>
      <c r="J11" s="10"/>
      <c r="K11" s="10"/>
      <c r="L11" s="10"/>
      <c r="M11" s="10"/>
      <c r="N11" s="10"/>
      <c r="P11" s="53">
        <f>SUM(C11:N11)</f>
        <v>99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>
        <v>0</v>
      </c>
      <c r="I12" s="11"/>
      <c r="J12" s="11"/>
      <c r="K12" s="11"/>
      <c r="L12" s="11"/>
      <c r="M12" s="11"/>
      <c r="N12" s="11"/>
      <c r="P12" s="53">
        <f>SUM(C12:N12)</f>
        <v>12.5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>
        <v>2</v>
      </c>
      <c r="I13" s="11"/>
      <c r="J13" s="11"/>
      <c r="K13" s="11"/>
      <c r="L13" s="11"/>
      <c r="M13" s="11"/>
      <c r="N13" s="11"/>
      <c r="P13" s="53">
        <f>SUM(C13:N13)</f>
        <v>12.5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>
        <f>H11*Params!$C$5*(1-Params!$C$3)-Params!$C$4</f>
        <v>9033</v>
      </c>
      <c r="I17" s="9"/>
      <c r="J17" s="9"/>
      <c r="K17" s="9"/>
      <c r="L17" s="9"/>
      <c r="M17" s="9"/>
      <c r="N17" s="9"/>
      <c r="O17" s="4"/>
      <c r="P17" s="37">
        <f>SUM(C17:N17)</f>
        <v>49644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9033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49644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>
        <v>5982.61</v>
      </c>
      <c r="I22" s="9"/>
      <c r="J22" s="9"/>
      <c r="K22" s="9"/>
      <c r="L22" s="9"/>
      <c r="M22" s="9"/>
      <c r="N22" s="9"/>
      <c r="O22" s="4"/>
      <c r="P22" s="39">
        <f>SUM(C22:N22)</f>
        <v>33158.979999999996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>
        <f>1197.91+2407.8</f>
        <v>3605.71</v>
      </c>
      <c r="I23" s="9"/>
      <c r="J23" s="9"/>
      <c r="K23" s="9"/>
      <c r="L23" s="9"/>
      <c r="M23" s="9"/>
      <c r="N23" s="9"/>
      <c r="O23" s="4"/>
      <c r="P23" s="39">
        <f>SUM(C23:N23)</f>
        <v>19938.900000000001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9588.32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53097.880000000005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-555.31999999999971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-3453.880000000001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</f>
        <v>-4124.4000000000015</v>
      </c>
    </row>
    <row r="4" spans="2:3" ht="16.95" customHeight="1" x14ac:dyDescent="0.3">
      <c r="B4" s="34" t="s">
        <v>26</v>
      </c>
      <c r="C4" s="36">
        <f>SUM('2023'!P12)+('2024'!P12)</f>
        <v>19.5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2024-07-02T22:46:47Z</dcterms:modified>
</cp:coreProperties>
</file>