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89349D9C-2047-4C54-9C8D-D2BC74CA8CCC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5" r:id="rId1"/>
    <sheet name="Params" sheetId="10" r:id="rId2"/>
    <sheet name="Synthése" sheetId="13" r:id="rId3"/>
  </sheets>
  <definedNames>
    <definedName name="AOUT" localSheetId="0">'2024'!$J$3</definedName>
    <definedName name="AOUT">#REF!</definedName>
    <definedName name="AVANCE_SUR_SALAIRE" localSheetId="0">'2024'!#REF!</definedName>
    <definedName name="AVANCE_SUR_SALAIRE">#REF!</definedName>
    <definedName name="AVRIL" localSheetId="0">'2024'!$F$3</definedName>
    <definedName name="AVRIL">#REF!</definedName>
    <definedName name="CRA" localSheetId="0">'2024'!$B$10</definedName>
    <definedName name="CRA">#REF!</definedName>
    <definedName name="CRA_ASTREINTE" localSheetId="0">'2024'!$B$14</definedName>
    <definedName name="CRA_ASTREINTE">#REF!</definedName>
    <definedName name="CRA_CP" localSheetId="0">'2024'!$B$12</definedName>
    <definedName name="CRA_CP">#REF!</definedName>
    <definedName name="CRA_PRODUCTION" localSheetId="0">'2024'!$B$11</definedName>
    <definedName name="CRA_PRODUCTION">#REF!</definedName>
    <definedName name="CRA_SANS_SOLDE" localSheetId="0">'2024'!$B$13</definedName>
    <definedName name="CRA_SANS_SOLDE">#REF!</definedName>
    <definedName name="DECEMBRE" localSheetId="0">'2024'!$N$3</definedName>
    <definedName name="DECEMBRE">#REF!</definedName>
    <definedName name="ENTREES" localSheetId="0">'2024'!$B$16</definedName>
    <definedName name="ENTREES">#REF!</definedName>
    <definedName name="ENTREES_ASTREINTE" localSheetId="0">'2024'!$B$18</definedName>
    <definedName name="ENTREES_ASTREINTE">#REF!</definedName>
    <definedName name="ENTREES_FACTURE" localSheetId="0">'2024'!$B$17</definedName>
    <definedName name="ENTREES_FACTURE">#REF!</definedName>
    <definedName name="FEVRIER" localSheetId="0">'2024'!$D$3</definedName>
    <definedName name="FEVRIER">#REF!</definedName>
    <definedName name="JANVIER" localSheetId="0">'2024'!$C$3</definedName>
    <definedName name="JANVIER">#REF!</definedName>
    <definedName name="JUILLET" localSheetId="0">'2024'!$I$3</definedName>
    <definedName name="JUILLET">#REF!</definedName>
    <definedName name="JUIN" localSheetId="0">'2024'!$H$3</definedName>
    <definedName name="JUIN">#REF!</definedName>
    <definedName name="MAI" localSheetId="0">'2024'!$G$3</definedName>
    <definedName name="MAI">#REF!</definedName>
    <definedName name="MARS" localSheetId="0">'2024'!$E$3</definedName>
    <definedName name="MARS">#REF!</definedName>
    <definedName name="MOIS" localSheetId="0">'2024'!$B$3</definedName>
    <definedName name="MOIS">#REF!</definedName>
    <definedName name="NOVEMBRE" localSheetId="0">'2024'!$M$3</definedName>
    <definedName name="NOVEMBRE">#REF!</definedName>
    <definedName name="OCTOBRE" localSheetId="0">'2024'!$L$3</definedName>
    <definedName name="OCTOBRE">#REF!</definedName>
    <definedName name="REPAS" localSheetId="0">'2024'!$B$5</definedName>
    <definedName name="REPAS">#REF!</definedName>
    <definedName name="REPAS_ACQUIS" localSheetId="0">'2024'!$B$7</definedName>
    <definedName name="REPAS_ACQUIS">#REF!</definedName>
    <definedName name="REPAS_PRIS" localSheetId="0">'2024'!$B$6</definedName>
    <definedName name="REPAS_PRIS">#REF!</definedName>
    <definedName name="REPAS_SOLDE" localSheetId="0">'2024'!$B$8</definedName>
    <definedName name="REPAS_SOLDE">#REF!</definedName>
    <definedName name="SEPTEMBRE" localSheetId="0">'2024'!$K$3</definedName>
    <definedName name="SEPTEMBRE">#REF!</definedName>
    <definedName name="SOLDE" localSheetId="0">'2024'!$B$26</definedName>
    <definedName name="SORTIES" localSheetId="0">'2024'!$B$21</definedName>
    <definedName name="SORTIES">#REF!</definedName>
    <definedName name="SORTIES_ABONDEMENT" localSheetId="0">'2024'!#REF!</definedName>
    <definedName name="SORTIES_ABONDEMENT">#REF!</definedName>
    <definedName name="SORTIES_CHARGES_SOCIALES_PATRONALES" localSheetId="0">'2024'!$B$23</definedName>
    <definedName name="SORTIES_CHARGES_SOCIALES_PATRONALES">#REF!</definedName>
    <definedName name="SORTIES_FRAIS_PEE_AMUNDI" localSheetId="0">'2024'!#REF!</definedName>
    <definedName name="SORTIES_FRAIS_PEE_AMUNDI">#REF!</definedName>
    <definedName name="SORTIES_INTERESSEMENT" localSheetId="0">'2024'!#REF!</definedName>
    <definedName name="SORTIES_INTERESSEMENT">#REF!</definedName>
    <definedName name="SORTIES_SALAIRE_NET" localSheetId="0">'2024'!$B$22</definedName>
    <definedName name="SORTIES_SALAIRE_NET">#REF!</definedName>
    <definedName name="TOTAL" localSheetId="0">'2024'!$P$3</definedName>
    <definedName name="TOTAL">#REF!</definedName>
    <definedName name="TOTAL_ENTREES" localSheetId="0">'2024'!$B$19</definedName>
    <definedName name="TOTAL_ENTREES">#REF!</definedName>
    <definedName name="TOTAL_SORTIES" localSheetId="0">'2024'!$B$24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26" i="15" l="1"/>
  <c r="J26" i="15"/>
  <c r="C26" i="15"/>
  <c r="N24" i="15"/>
  <c r="M24" i="15"/>
  <c r="L24" i="15"/>
  <c r="K24" i="15"/>
  <c r="J24" i="15"/>
  <c r="I24" i="15"/>
  <c r="H24" i="15"/>
  <c r="G24" i="15"/>
  <c r="E24" i="15"/>
  <c r="D24" i="15"/>
  <c r="C24" i="15"/>
  <c r="P23" i="15"/>
  <c r="H23" i="15"/>
  <c r="G23" i="15"/>
  <c r="F23" i="15"/>
  <c r="F24" i="15" s="1"/>
  <c r="P24" i="15" s="1"/>
  <c r="P22" i="15"/>
  <c r="N19" i="15"/>
  <c r="N26" i="15" s="1"/>
  <c r="M19" i="15"/>
  <c r="M26" i="15" s="1"/>
  <c r="L19" i="15"/>
  <c r="L26" i="15" s="1"/>
  <c r="K19" i="15"/>
  <c r="J19" i="15"/>
  <c r="I19" i="15"/>
  <c r="I26" i="15" s="1"/>
  <c r="E19" i="15"/>
  <c r="E26" i="15" s="1"/>
  <c r="D19" i="15"/>
  <c r="D26" i="15" s="1"/>
  <c r="C19" i="15"/>
  <c r="P18" i="15"/>
  <c r="H17" i="15"/>
  <c r="H19" i="15" s="1"/>
  <c r="H26" i="15" s="1"/>
  <c r="G17" i="15"/>
  <c r="G19" i="15" s="1"/>
  <c r="G26" i="15" s="1"/>
  <c r="F17" i="15"/>
  <c r="F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19" i="15" l="1"/>
  <c r="F26" i="15"/>
  <c r="P26" i="15"/>
  <c r="C3" i="13" s="1"/>
  <c r="P17" i="15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<sst xmlns="http://schemas.openxmlformats.org/spreadsheetml/2006/main" count="40" uniqueCount="39">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</sst>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J11" sqref="J11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>
        <v>12</v>
      </c>
      <c r="G6" s="33">
        <v>19</v>
      </c>
      <c r="H6" s="33">
        <v>8</v>
      </c>
      <c r="I6" s="33"/>
      <c r="J6" s="33"/>
      <c r="K6" s="33"/>
      <c r="L6" s="33"/>
      <c r="M6" s="33"/>
      <c r="N6" s="33"/>
      <c r="O6" s="31"/>
      <c r="P6" s="52">
        <f>SUM(C6:N6)</f>
        <v>39</v>
      </c>
    </row>
    <row r="7" spans="2:16" x14ac:dyDescent="0.3">
      <c r="B7" s="8" t="s">
        <v>20</v>
      </c>
      <c r="C7" s="33"/>
      <c r="D7" s="33"/>
      <c r="E7" s="33"/>
      <c r="F7" s="33">
        <v>12</v>
      </c>
      <c r="G7" s="33">
        <v>18</v>
      </c>
      <c r="H7" s="33">
        <v>9</v>
      </c>
      <c r="I7" s="33"/>
      <c r="J7" s="33"/>
      <c r="K7" s="33"/>
      <c r="L7" s="33"/>
      <c r="M7" s="33"/>
      <c r="N7" s="33"/>
      <c r="O7" s="31"/>
      <c r="P7" s="52">
        <f>SUM(C7:N7)</f>
        <v>39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-1</v>
      </c>
      <c r="H8" s="32">
        <f t="shared" si="0"/>
        <v>1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>
        <v>12</v>
      </c>
      <c r="G11" s="10">
        <v>18</v>
      </c>
      <c r="H11" s="10">
        <v>9</v>
      </c>
      <c r="I11" s="10"/>
      <c r="J11" s="10"/>
      <c r="K11" s="10"/>
      <c r="L11" s="10"/>
      <c r="M11" s="10"/>
      <c r="N11" s="10"/>
      <c r="P11" s="53">
        <f>SUM(C11:N11)</f>
        <v>39</v>
      </c>
    </row>
    <row r="12" spans="2:16" x14ac:dyDescent="0.3">
      <c r="B12" s="8" t="s">
        <v>15</v>
      </c>
      <c r="C12" s="11"/>
      <c r="D12" s="11"/>
      <c r="E12" s="11"/>
      <c r="F12" s="11"/>
      <c r="G12" s="11">
        <v>1</v>
      </c>
      <c r="H12" s="11">
        <v>2</v>
      </c>
      <c r="I12" s="11"/>
      <c r="J12" s="11"/>
      <c r="K12" s="11"/>
      <c r="L12" s="11"/>
      <c r="M12" s="11"/>
      <c r="N12" s="11"/>
      <c r="P12" s="53">
        <f>SUM(C12:N12)</f>
        <v>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>
        <v>9</v>
      </c>
      <c r="I13" s="11"/>
      <c r="J13" s="11"/>
      <c r="K13" s="11"/>
      <c r="L13" s="11"/>
      <c r="M13" s="11"/>
      <c r="N13" s="11"/>
      <c r="P13" s="53">
        <f>SUM(C13:N13)</f>
        <v>9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>
        <f>F11*Params!$C$5*(1-Params!$C$3)-Params!$C$4</f>
        <v>5665.8</v>
      </c>
      <c r="G17" s="9">
        <f>G11*Params!$C$5*(1-Params!$C$3)-Params!$C$4</f>
        <v>8536.2000000000007</v>
      </c>
      <c r="H17" s="9">
        <f>H11*Params!$C$5*(1-Params!$C$3)-Params!$C$4</f>
        <v>4230.6000000000004</v>
      </c>
      <c r="I17" s="9"/>
      <c r="J17" s="9"/>
      <c r="K17" s="9"/>
      <c r="L17" s="9"/>
      <c r="M17" s="9"/>
      <c r="N17" s="9"/>
      <c r="O17" s="4"/>
      <c r="P17" s="37">
        <f>SUM(C17:N17)</f>
        <v>18432.599999999999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5665.8</v>
      </c>
      <c r="G19" s="25">
        <f t="shared" si="1"/>
        <v>8536.2000000000007</v>
      </c>
      <c r="H19" s="25">
        <f t="shared" si="1"/>
        <v>4230.6000000000004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18432.599999999999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>
        <v>3065.06</v>
      </c>
      <c r="G22" s="9">
        <v>5498.07</v>
      </c>
      <c r="H22" s="9">
        <v>3279</v>
      </c>
      <c r="I22" s="9"/>
      <c r="J22" s="9"/>
      <c r="K22" s="9"/>
      <c r="L22" s="9"/>
      <c r="M22" s="9"/>
      <c r="N22" s="9"/>
      <c r="O22" s="4"/>
      <c r="P22" s="39">
        <f>SUM(C22:N22)</f>
        <v>11842.13</v>
      </c>
    </row>
    <row r="23" spans="2:16" x14ac:dyDescent="0.3">
      <c r="B23" s="8" t="s">
        <v>8</v>
      </c>
      <c r="C23" s="9"/>
      <c r="D23" s="9"/>
      <c r="E23" s="9"/>
      <c r="F23" s="9">
        <f>680.47+1272.99</f>
        <v>1953.46</v>
      </c>
      <c r="G23" s="9">
        <f>1184.61+2249.86</f>
        <v>3434.4700000000003</v>
      </c>
      <c r="H23" s="9">
        <f>710.06+1323.41</f>
        <v>2033.47</v>
      </c>
      <c r="I23" s="9"/>
      <c r="J23" s="9"/>
      <c r="K23" s="9"/>
      <c r="L23" s="9"/>
      <c r="M23" s="9"/>
      <c r="N23" s="9"/>
      <c r="O23" s="4"/>
      <c r="P23" s="39">
        <f>SUM(C23:N23)</f>
        <v>7421.4000000000005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5018.5200000000004</v>
      </c>
      <c r="G24" s="40">
        <f t="shared" si="2"/>
        <v>8932.5400000000009</v>
      </c>
      <c r="H24" s="40">
        <f t="shared" si="2"/>
        <v>5312.47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19263.530000000002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647.27999999999975</v>
      </c>
      <c r="G26" s="44">
        <f t="shared" si="3"/>
        <v>-396.34000000000015</v>
      </c>
      <c r="H26" s="44">
        <f t="shared" si="3"/>
        <v>-1081.8699999999999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-830.93000000000029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4" t="s">
        <v>24</v>
      </c>
      <c r="C3" s="35">
        <f>'2024'!P26</f>
        <v>-830.93000000000029</v>
      </c>
    </row>
    <row r="4" spans="2:3" ht="16.95" customHeight="1" x14ac:dyDescent="0.3">
      <c r="B4" s="34" t="s">
        <v>26</v>
      </c>
      <c r="C4" s="36">
        <f>SUM('2024'!P12)</f>
        <v>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2024-07-02T22:41:06Z</dcterms:modified>
</cp:coreProperties>
</file>