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8_{3631FE4C-C6A8-42CD-8B66-3E0483195469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'2023'!$B$33</definedName>
    <definedName name="FRAIS_KM" localSheetId="1">'2024'!$B$33</definedName>
    <definedName name="FRAIS_KM">#REF!</definedName>
    <definedName name="FRAIS_KM_FIXE" localSheetId="0">'2023'!$B$33</definedName>
    <definedName name="FRAIS_KM_FIXE" localSheetId="1">'2024'!$B$33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'2023'!$B$32</definedName>
    <definedName name="NOMBRE_KM" localSheetId="1">'2024'!$B$32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'2023'!$B$27</definedName>
    <definedName name="SORTIES_FRAIS_KM" localSheetId="1">'2024'!$B$27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'2023'!$B$28</definedName>
    <definedName name="TOTAL_SORTIES" localSheetId="1">'2024'!$B$28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F25" i="16" l="1"/>
  <c r="P33" i="16"/>
  <c r="P32" i="16"/>
  <c r="G30" i="16"/>
  <c r="N28" i="16"/>
  <c r="M28" i="16"/>
  <c r="L28" i="16"/>
  <c r="L30" i="16" s="1"/>
  <c r="K28" i="16"/>
  <c r="J28" i="16"/>
  <c r="I28" i="16"/>
  <c r="H28" i="16"/>
  <c r="G28" i="16"/>
  <c r="P27" i="16"/>
  <c r="P26" i="16"/>
  <c r="F26" i="16"/>
  <c r="E26" i="16"/>
  <c r="D26" i="16"/>
  <c r="C26" i="16"/>
  <c r="C25" i="16"/>
  <c r="F24" i="16"/>
  <c r="E24" i="16"/>
  <c r="D24" i="16"/>
  <c r="C24" i="16"/>
  <c r="P24" i="16" s="1"/>
  <c r="F23" i="16"/>
  <c r="E23" i="16"/>
  <c r="D23" i="16"/>
  <c r="D25" i="16" s="1"/>
  <c r="C23" i="16"/>
  <c r="C28" i="16" s="1"/>
  <c r="P22" i="16"/>
  <c r="N19" i="16"/>
  <c r="N30" i="16" s="1"/>
  <c r="M19" i="16"/>
  <c r="M30" i="16" s="1"/>
  <c r="L19" i="16"/>
  <c r="K19" i="16"/>
  <c r="K30" i="16" s="1"/>
  <c r="J19" i="16"/>
  <c r="J30" i="16" s="1"/>
  <c r="I19" i="16"/>
  <c r="I30" i="16" s="1"/>
  <c r="H19" i="16"/>
  <c r="H30" i="16" s="1"/>
  <c r="G19" i="16"/>
  <c r="F19" i="16"/>
  <c r="C19" i="16"/>
  <c r="C30" i="16" s="1"/>
  <c r="P18" i="16"/>
  <c r="F17" i="16"/>
  <c r="E17" i="16"/>
  <c r="E19" i="16" s="1"/>
  <c r="D17" i="16"/>
  <c r="D19" i="16" s="1"/>
  <c r="C17" i="16"/>
  <c r="P17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P33" i="15"/>
  <c r="P32" i="15"/>
  <c r="P35" i="15" s="1"/>
  <c r="P36" i="15" s="1"/>
  <c r="N27" i="15" s="1"/>
  <c r="P27" i="15" s="1"/>
  <c r="H30" i="15"/>
  <c r="J28" i="15"/>
  <c r="I28" i="15"/>
  <c r="H28" i="15"/>
  <c r="G28" i="15"/>
  <c r="F28" i="15"/>
  <c r="E28" i="15"/>
  <c r="E30" i="15" s="1"/>
  <c r="D28" i="15"/>
  <c r="C28" i="15"/>
  <c r="N26" i="15"/>
  <c r="M26" i="15"/>
  <c r="L26" i="15"/>
  <c r="K26" i="15"/>
  <c r="P26" i="15" s="1"/>
  <c r="N25" i="15"/>
  <c r="N24" i="15"/>
  <c r="N28" i="15" s="1"/>
  <c r="M24" i="15"/>
  <c r="L24" i="15"/>
  <c r="K24" i="15"/>
  <c r="P24" i="15" s="1"/>
  <c r="N23" i="15"/>
  <c r="M23" i="15"/>
  <c r="M25" i="15" s="1"/>
  <c r="M28" i="15" s="1"/>
  <c r="L23" i="15"/>
  <c r="L25" i="15" s="1"/>
  <c r="K23" i="15"/>
  <c r="P23" i="15" s="1"/>
  <c r="P22" i="15"/>
  <c r="N19" i="15"/>
  <c r="J19" i="15"/>
  <c r="J30" i="15" s="1"/>
  <c r="I19" i="15"/>
  <c r="I30" i="15" s="1"/>
  <c r="H19" i="15"/>
  <c r="G19" i="15"/>
  <c r="G30" i="15" s="1"/>
  <c r="F19" i="15"/>
  <c r="F30" i="15" s="1"/>
  <c r="E19" i="15"/>
  <c r="D19" i="15"/>
  <c r="D30" i="15" s="1"/>
  <c r="C19" i="15"/>
  <c r="C30" i="15" s="1"/>
  <c r="P18" i="15"/>
  <c r="N17" i="15"/>
  <c r="M17" i="15"/>
  <c r="M19" i="15" s="1"/>
  <c r="M30" i="15" s="1"/>
  <c r="L17" i="15"/>
  <c r="L19" i="15" s="1"/>
  <c r="K17" i="15"/>
  <c r="K19" i="15" s="1"/>
  <c r="P14" i="15"/>
  <c r="P13" i="15"/>
  <c r="P12" i="15"/>
  <c r="C4" i="13" s="1"/>
  <c r="P11" i="15"/>
  <c r="N8" i="15"/>
  <c r="M8" i="15"/>
  <c r="L8" i="15"/>
  <c r="K8" i="15"/>
  <c r="J8" i="15"/>
  <c r="I8" i="15"/>
  <c r="P8" i="15" s="1"/>
  <c r="P7" i="15"/>
  <c r="P6" i="15"/>
  <c r="F28" i="16" l="1"/>
  <c r="N30" i="15"/>
  <c r="D30" i="16"/>
  <c r="F30" i="16"/>
  <c r="L30" i="15"/>
  <c r="D28" i="16"/>
  <c r="P19" i="15"/>
  <c r="K28" i="15"/>
  <c r="P28" i="15" s="1"/>
  <c r="L28" i="15"/>
  <c r="P23" i="16"/>
  <c r="E25" i="16"/>
  <c r="P25" i="16" s="1"/>
  <c r="P17" i="15"/>
  <c r="P19" i="16"/>
  <c r="K25" i="15"/>
  <c r="P25" i="15" s="1"/>
  <c r="E28" i="16" l="1"/>
  <c r="E30" i="16" s="1"/>
  <c r="P30" i="16" s="1"/>
  <c r="K30" i="15"/>
  <c r="P30" i="15" s="1"/>
  <c r="C3" i="13" s="1"/>
  <c r="P28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<sst xmlns="http://schemas.openxmlformats.org/spreadsheetml/2006/main" count="87" uniqueCount="47">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</sst>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4"/>
  <sheetViews>
    <sheetView topLeftCell="A5" workbookViewId="0">
      <selection activeCell="G23" sqref="G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55468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/>
      <c r="H6" s="11"/>
      <c r="I6" s="11"/>
      <c r="J6" s="11"/>
      <c r="K6" s="11"/>
      <c r="L6" s="11"/>
      <c r="M6" s="11"/>
      <c r="N6" s="71"/>
      <c r="O6" s="53"/>
      <c r="P6" s="79">
        <f>SUM(C6:N6)</f>
        <v>80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/>
      <c r="H7" s="11"/>
      <c r="I7" s="11"/>
      <c r="J7" s="11"/>
      <c r="K7" s="11"/>
      <c r="L7" s="11"/>
      <c r="M7" s="11"/>
      <c r="N7" s="11"/>
      <c r="O7" s="53"/>
      <c r="P7" s="79">
        <f>SUM(C7:N7)</f>
        <v>84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4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/>
      <c r="H11" s="60"/>
      <c r="I11" s="60"/>
      <c r="J11" s="60"/>
      <c r="K11" s="60"/>
      <c r="L11" s="60"/>
      <c r="M11" s="60"/>
      <c r="N11" s="60"/>
      <c r="P11" s="79">
        <f>SUM(C11:N11)</f>
        <v>84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/>
      <c r="H12" s="61"/>
      <c r="I12" s="61"/>
      <c r="J12" s="61"/>
      <c r="K12" s="61"/>
      <c r="L12" s="61"/>
      <c r="M12" s="61"/>
      <c r="N12" s="61"/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/>
      <c r="H17" s="14"/>
      <c r="I17" s="81"/>
      <c r="J17" s="81"/>
      <c r="K17" s="81"/>
      <c r="L17" s="81"/>
      <c r="M17" s="81"/>
      <c r="N17" s="81"/>
      <c r="O17" s="4"/>
      <c r="P17" s="45">
        <f>SUM(C17:N17)</f>
        <v>55521.600000000006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55521.600000000006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/>
      <c r="H22" s="11"/>
      <c r="I22" s="11"/>
      <c r="J22" s="11"/>
      <c r="K22" s="11"/>
      <c r="L22" s="11"/>
      <c r="M22" s="11"/>
      <c r="N22" s="11"/>
      <c r="O22" s="4"/>
      <c r="P22" s="45">
        <f t="shared" ref="P22:P28" si="2">SUM(C22:N22)</f>
        <v>25732</v>
      </c>
    </row>
    <row r="23" spans="2:16" s="76" customFormat="1" x14ac:dyDescent="0.3">
      <c r="B23" s="73" t="s">
        <v>41</v>
      </c>
      <c r="C23" s="77">
        <f>(8027/5)*(1-9.7%)</f>
        <v>1449.6762000000001</v>
      </c>
      <c r="D23" s="77">
        <f>(8027/5)*(1-9.7%)</f>
        <v>1449.6762000000001</v>
      </c>
      <c r="E23" s="77">
        <f>(8027/5)*(1-9.7%)</f>
        <v>1449.6762000000001</v>
      </c>
      <c r="F23" s="77">
        <f>(8027/5)*(1-9.7%)</f>
        <v>1449.6762000000001</v>
      </c>
      <c r="G23" s="77"/>
      <c r="H23" s="77"/>
      <c r="I23" s="77"/>
      <c r="J23" s="77"/>
      <c r="K23" s="77"/>
      <c r="L23" s="77"/>
      <c r="M23" s="77"/>
      <c r="N23" s="77"/>
      <c r="O23" s="74"/>
      <c r="P23" s="75">
        <f t="shared" si="2"/>
        <v>5798.7048000000004</v>
      </c>
    </row>
    <row r="24" spans="2:16" x14ac:dyDescent="0.3">
      <c r="B24" s="12" t="s">
        <v>42</v>
      </c>
      <c r="C24" s="13">
        <f>(8027/5)*9.7%</f>
        <v>155.72379999999998</v>
      </c>
      <c r="D24" s="13">
        <f>(8027/5)*9.7%</f>
        <v>155.72379999999998</v>
      </c>
      <c r="E24" s="13">
        <f>(8027/5)*9.7%</f>
        <v>155.72379999999998</v>
      </c>
      <c r="F24" s="13">
        <f>(8027/5)*9.7%</f>
        <v>155.72379999999998</v>
      </c>
      <c r="G24" s="13"/>
      <c r="H24" s="13"/>
      <c r="I24" s="13"/>
      <c r="J24" s="13"/>
      <c r="K24" s="13"/>
      <c r="L24" s="13"/>
      <c r="M24" s="13"/>
      <c r="N24" s="13"/>
      <c r="O24" s="4"/>
      <c r="P24" s="45">
        <f t="shared" si="2"/>
        <v>622.89519999999993</v>
      </c>
    </row>
    <row r="25" spans="2:16" ht="15" customHeight="1" x14ac:dyDescent="0.3">
      <c r="B25" s="66" t="s">
        <v>36</v>
      </c>
      <c r="C25" s="13">
        <f>C23*0.02</f>
        <v>28.993524000000004</v>
      </c>
      <c r="D25" s="13">
        <f>D23*0.02</f>
        <v>28.993524000000004</v>
      </c>
      <c r="E25" s="13">
        <f>E23*0.02</f>
        <v>28.993524000000004</v>
      </c>
      <c r="F25" s="13">
        <f>F23*0.02</f>
        <v>28.993524000000004</v>
      </c>
      <c r="G25" s="13"/>
      <c r="H25" s="13"/>
      <c r="I25" s="13"/>
      <c r="J25" s="13"/>
      <c r="K25" s="13"/>
      <c r="L25" s="13"/>
      <c r="M25" s="13"/>
      <c r="N25" s="13"/>
      <c r="O25" s="4"/>
      <c r="P25" s="45">
        <f t="shared" si="2"/>
        <v>115.97409600000002</v>
      </c>
    </row>
    <row r="26" spans="2:16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/>
      <c r="H26" s="11"/>
      <c r="I26" s="11"/>
      <c r="J26" s="11"/>
      <c r="K26" s="11"/>
      <c r="L26" s="11"/>
      <c r="M26" s="11"/>
      <c r="N26" s="11"/>
      <c r="O26" s="4"/>
      <c r="P26" s="45">
        <f t="shared" si="2"/>
        <v>20709.440000000002</v>
      </c>
    </row>
    <row r="27" spans="2:16" ht="15" customHeight="1" x14ac:dyDescent="0.3">
      <c r="B27" s="10" t="s">
        <v>7</v>
      </c>
      <c r="C27" s="11">
        <v>0</v>
      </c>
      <c r="D27" s="11">
        <v>0</v>
      </c>
      <c r="E27" s="11">
        <v>0</v>
      </c>
      <c r="F27" s="11">
        <v>0</v>
      </c>
      <c r="G27" s="11"/>
      <c r="H27" s="11"/>
      <c r="I27" s="11"/>
      <c r="J27" s="11"/>
      <c r="K27" s="11"/>
      <c r="L27" s="11"/>
      <c r="M27" s="11"/>
      <c r="N27" s="71"/>
      <c r="O27" s="4"/>
      <c r="P27" s="45">
        <f t="shared" si="2"/>
        <v>0</v>
      </c>
    </row>
    <row r="28" spans="2:16" ht="15" customHeight="1" x14ac:dyDescent="0.3">
      <c r="B28" s="8" t="s">
        <v>3</v>
      </c>
      <c r="C28" s="9">
        <f t="shared" ref="C28:N28" si="3">SUM(C22:C27)</f>
        <v>13244.753524</v>
      </c>
      <c r="D28" s="9">
        <f t="shared" si="3"/>
        <v>13244.753524</v>
      </c>
      <c r="E28" s="9">
        <f t="shared" si="3"/>
        <v>13244.753524</v>
      </c>
      <c r="F28" s="9">
        <f t="shared" si="3"/>
        <v>13244.753524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4"/>
      <c r="P28" s="49">
        <f t="shared" si="2"/>
        <v>52979.014095999999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1298.0464760000013</v>
      </c>
      <c r="D30" s="41">
        <f t="shared" si="4"/>
        <v>635.64647600000171</v>
      </c>
      <c r="E30" s="41">
        <f t="shared" si="4"/>
        <v>-26.753523999999743</v>
      </c>
      <c r="F30" s="41">
        <f t="shared" si="4"/>
        <v>635.64647600000171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0</v>
      </c>
      <c r="L30" s="41">
        <f t="shared" si="4"/>
        <v>0</v>
      </c>
      <c r="M30" s="41">
        <f t="shared" si="4"/>
        <v>0</v>
      </c>
      <c r="N30" s="41">
        <f t="shared" si="4"/>
        <v>0</v>
      </c>
      <c r="O30" s="4"/>
      <c r="P30" s="51">
        <f>SUM(C30:N30)</f>
        <v>2542.585904000005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>
        <v>0</v>
      </c>
      <c r="D32" s="17"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4"/>
      <c r="P32" s="52">
        <f>SUM(C32:N32)</f>
        <v>0</v>
      </c>
    </row>
    <row r="33" spans="2:18" ht="15" customHeight="1" x14ac:dyDescent="0.3">
      <c r="B33" s="78" t="s">
        <v>40</v>
      </c>
      <c r="C33" s="17">
        <v>0</v>
      </c>
      <c r="D33" s="17"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4"/>
      <c r="P33" s="52">
        <f>SUM(C33:N33)</f>
        <v>0</v>
      </c>
    </row>
    <row r="34" spans="2:18" ht="15" customHeight="1" x14ac:dyDescent="0.3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'2023'!P30+'2024'!P30</f>
        <v>7002.6672153200143</v>
      </c>
    </row>
    <row r="4" spans="2:3" ht="22.05" customHeight="1" x14ac:dyDescent="0.3">
      <c r="B4" s="69" t="s">
        <v>43</v>
      </c>
      <c r="C4" s="70">
        <f>'2023'!P12+'2024'!P12</f>
        <v>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78</vt:i4>
      </vt:variant>
    </vt:vector>
  </HeadingPairs>
  <TitlesOfParts>
    <vt:vector size="82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'2023'!FRAIS_KM_FIXE</vt:lpstr>
      <vt:lpstr>'2024'!FRAIS_KM_FIXE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2024-05-03T15:09:49Z</dcterms:modified>
</cp:coreProperties>
</file>