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5CFDE75A-1BE1-4255-9A34-5FB5D073DBAF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6" i="15" l="1"/>
  <c r="P35" i="15"/>
  <c r="N33" i="15"/>
  <c r="M33" i="15"/>
  <c r="L33" i="15"/>
  <c r="P31" i="15"/>
  <c r="L29" i="15"/>
  <c r="K29" i="15"/>
  <c r="J29" i="15"/>
  <c r="I29" i="15"/>
  <c r="H29" i="15"/>
  <c r="G29" i="15"/>
  <c r="P28" i="15"/>
  <c r="C27" i="15"/>
  <c r="P27" i="15" s="1"/>
  <c r="P26" i="15"/>
  <c r="F25" i="15"/>
  <c r="F29" i="15" s="1"/>
  <c r="E25" i="15"/>
  <c r="E29" i="15" s="1"/>
  <c r="D25" i="15"/>
  <c r="D29" i="15" s="1"/>
  <c r="C25" i="15"/>
  <c r="C29" i="15" s="1"/>
  <c r="P24" i="15"/>
  <c r="L21" i="15"/>
  <c r="K21" i="15"/>
  <c r="K33" i="15" s="1"/>
  <c r="J21" i="15"/>
  <c r="J33" i="15" s="1"/>
  <c r="I21" i="15"/>
  <c r="I33" i="15" s="1"/>
  <c r="H21" i="15"/>
  <c r="H33" i="15" s="1"/>
  <c r="G21" i="15"/>
  <c r="G33" i="15" s="1"/>
  <c r="P20" i="15"/>
  <c r="F19" i="15"/>
  <c r="F21" i="15" s="1"/>
  <c r="E19" i="15"/>
  <c r="E21" i="15" s="1"/>
  <c r="E33" i="15" s="1"/>
  <c r="D19" i="15"/>
  <c r="D21" i="15" s="1"/>
  <c r="D33" i="15" s="1"/>
  <c r="C19" i="15"/>
  <c r="C21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P36" i="14"/>
  <c r="P35" i="14"/>
  <c r="G33" i="14"/>
  <c r="P31" i="14"/>
  <c r="M29" i="14"/>
  <c r="G29" i="14"/>
  <c r="E29" i="14"/>
  <c r="P28" i="14"/>
  <c r="P27" i="14"/>
  <c r="P26" i="14"/>
  <c r="P25" i="14"/>
  <c r="N24" i="14"/>
  <c r="N29" i="14" s="1"/>
  <c r="M24" i="14"/>
  <c r="L24" i="14"/>
  <c r="L29" i="14" s="1"/>
  <c r="K24" i="14"/>
  <c r="K29" i="14" s="1"/>
  <c r="J24" i="14"/>
  <c r="J29" i="14" s="1"/>
  <c r="I24" i="14"/>
  <c r="I29" i="14" s="1"/>
  <c r="H24" i="14"/>
  <c r="H29" i="14" s="1"/>
  <c r="G24" i="14"/>
  <c r="F24" i="14"/>
  <c r="F29" i="14" s="1"/>
  <c r="E24" i="14"/>
  <c r="D24" i="14"/>
  <c r="D29" i="14" s="1"/>
  <c r="C24" i="14"/>
  <c r="C29" i="14" s="1"/>
  <c r="P23" i="14"/>
  <c r="N20" i="14"/>
  <c r="L20" i="14"/>
  <c r="L33" i="14" s="1"/>
  <c r="G20" i="14"/>
  <c r="F20" i="14"/>
  <c r="F33" i="14" s="1"/>
  <c r="D20" i="14"/>
  <c r="D33" i="14" s="1"/>
  <c r="P19" i="14"/>
  <c r="P18" i="14"/>
  <c r="N17" i="14"/>
  <c r="M17" i="14"/>
  <c r="M20" i="14" s="1"/>
  <c r="M33" i="14" s="1"/>
  <c r="L17" i="14"/>
  <c r="K17" i="14"/>
  <c r="K20" i="14" s="1"/>
  <c r="K33" i="14" s="1"/>
  <c r="J17" i="14"/>
  <c r="J20" i="14" s="1"/>
  <c r="J33" i="14" s="1"/>
  <c r="I17" i="14"/>
  <c r="I20" i="14" s="1"/>
  <c r="I33" i="14" s="1"/>
  <c r="H17" i="14"/>
  <c r="H20" i="14" s="1"/>
  <c r="G17" i="14"/>
  <c r="F17" i="14"/>
  <c r="E17" i="14"/>
  <c r="E20" i="14" s="1"/>
  <c r="E33" i="14" s="1"/>
  <c r="D17" i="14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33" i="12"/>
  <c r="P32" i="12"/>
  <c r="M30" i="12"/>
  <c r="G30" i="12"/>
  <c r="E30" i="12"/>
  <c r="P28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P26" i="12" s="1"/>
  <c r="P25" i="12"/>
  <c r="P24" i="12"/>
  <c r="N23" i="12"/>
  <c r="M23" i="12"/>
  <c r="P23" i="12" s="1"/>
  <c r="P22" i="12"/>
  <c r="N19" i="12"/>
  <c r="N30" i="12" s="1"/>
  <c r="M19" i="12"/>
  <c r="L19" i="12"/>
  <c r="L30" i="12" s="1"/>
  <c r="K19" i="12"/>
  <c r="K30" i="12" s="1"/>
  <c r="J19" i="12"/>
  <c r="J30" i="12" s="1"/>
  <c r="I19" i="12"/>
  <c r="I30" i="12" s="1"/>
  <c r="H19" i="12"/>
  <c r="H30" i="12" s="1"/>
  <c r="G19" i="12"/>
  <c r="F19" i="12"/>
  <c r="F30" i="12" s="1"/>
  <c r="E19" i="12"/>
  <c r="D19" i="12"/>
  <c r="D30" i="12" s="1"/>
  <c r="C19" i="12"/>
  <c r="C30" i="12" s="1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C33" i="15" l="1"/>
  <c r="P21" i="15"/>
  <c r="C33" i="14"/>
  <c r="P20" i="14"/>
  <c r="N33" i="14"/>
  <c r="F33" i="15"/>
  <c r="P30" i="12"/>
  <c r="P29" i="15"/>
  <c r="P29" i="14"/>
  <c r="H33" i="14"/>
  <c r="P19" i="12"/>
  <c r="P24" i="14"/>
  <c r="P17" i="14"/>
  <c r="P19" i="15"/>
  <c r="P25" i="15"/>
  <c r="P33" i="15" l="1"/>
  <c r="C3" i="13"/>
  <c r="P3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partir de Juin 2024 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<sst xmlns="http://schemas.openxmlformats.org/spreadsheetml/2006/main" count="129" uniqueCount="52">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</sst>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3" workbookViewId="0">
      <selection activeCell="N35" sqref="N3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B5" workbookViewId="0">
      <selection activeCell="N28" sqref="N28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v>6000</v>
      </c>
      <c r="M28" s="10">
        <v>3000</v>
      </c>
      <c r="N28" s="10"/>
      <c r="O28" s="4"/>
      <c r="P28" s="43">
        <f t="shared" si="2"/>
        <v>9000</v>
      </c>
    </row>
    <row r="29" spans="2:16" x14ac:dyDescent="0.3">
      <c r="B29" s="69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6" t="s">
        <v>42</v>
      </c>
      <c r="C31" s="67"/>
      <c r="D31" s="70">
        <v>500</v>
      </c>
      <c r="E31" s="67">
        <v>500</v>
      </c>
      <c r="F31" s="67">
        <v>500</v>
      </c>
      <c r="G31" s="67"/>
      <c r="H31" s="67"/>
      <c r="I31" s="67"/>
      <c r="J31" s="67"/>
      <c r="K31" s="67"/>
      <c r="L31" s="67"/>
      <c r="M31" s="67"/>
      <c r="N31" s="67"/>
      <c r="P31" s="68">
        <f>SUM(C31:N31)</f>
        <v>1500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4AD6-2AEE-4F78-8DCF-B38C494255C2}">
  <dimension ref="B1:P36"/>
  <sheetViews>
    <sheetView topLeftCell="B3" workbookViewId="0">
      <selection activeCell="F29" sqref="F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76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>
        <v>14</v>
      </c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67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-5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>
        <v>14</v>
      </c>
      <c r="G11" s="11"/>
      <c r="H11" s="11"/>
      <c r="I11" s="11"/>
      <c r="J11" s="11"/>
      <c r="K11" s="11"/>
      <c r="L11" s="11"/>
      <c r="M11" s="11"/>
      <c r="N11" s="11"/>
      <c r="P11" s="59">
        <f t="shared" ref="P11:P16" si="1">SUM(C11:N11)</f>
        <v>67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>
        <v>0</v>
      </c>
      <c r="G12" s="12"/>
      <c r="H12" s="12"/>
      <c r="I12" s="12"/>
      <c r="J12" s="12"/>
      <c r="K12" s="12"/>
      <c r="L12" s="12"/>
      <c r="M12" s="12"/>
      <c r="N12" s="12"/>
      <c r="P12" s="59">
        <f t="shared" si="1"/>
        <v>1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7</v>
      </c>
      <c r="F14" s="12">
        <v>7</v>
      </c>
      <c r="G14" s="12"/>
      <c r="H14" s="12"/>
      <c r="I14" s="12"/>
      <c r="J14" s="12"/>
      <c r="K14" s="12"/>
      <c r="L14" s="12"/>
      <c r="M14" s="12"/>
      <c r="N14" s="12"/>
      <c r="P14" s="59">
        <f t="shared" si="1"/>
        <v>14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>
        <f>F11*Params!$C$7*(1-Params!$C$3)-Params!$C$4</f>
        <v>8297</v>
      </c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39766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L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8297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/>
      <c r="N21" s="28"/>
      <c r="O21" s="5"/>
      <c r="P21" s="42">
        <f>SUM(C21:O21)</f>
        <v>39766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>
        <v>4389.18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20411.04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>
        <f>1061.92+1823.12</f>
        <v>2885.04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13408.36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>
        <v>445.57600000000002</v>
      </c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2078.5120000000002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56">
        <v>3000</v>
      </c>
      <c r="G28" s="56"/>
      <c r="H28" s="56"/>
      <c r="I28" s="56"/>
      <c r="J28" s="56"/>
      <c r="K28" s="56"/>
      <c r="L28" s="56"/>
      <c r="M28" s="71"/>
      <c r="N28" s="56"/>
      <c r="O28" s="4"/>
      <c r="P28" s="43">
        <f t="shared" si="3"/>
        <v>3000</v>
      </c>
    </row>
    <row r="29" spans="2:16" x14ac:dyDescent="0.3">
      <c r="B29" s="8" t="s">
        <v>3</v>
      </c>
      <c r="C29" s="44">
        <f t="shared" ref="C29:L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10719.796</v>
      </c>
      <c r="G29" s="44">
        <f t="shared" si="4"/>
        <v>0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/>
      <c r="N29" s="44"/>
      <c r="O29" s="4"/>
      <c r="P29" s="61">
        <f t="shared" si="3"/>
        <v>38975.332000000002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6" t="s">
        <v>42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70"/>
      <c r="P31" s="68">
        <f>SUM(C31:N31)</f>
        <v>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-2422.7960000000003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790.66800000000057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>
        <v>924</v>
      </c>
      <c r="G35" s="54"/>
      <c r="H35" s="54"/>
      <c r="I35" s="54"/>
      <c r="J35" s="54"/>
      <c r="K35" s="54"/>
      <c r="L35" s="54"/>
      <c r="M35" s="54"/>
      <c r="N35" s="54"/>
      <c r="P35" s="62">
        <f>SUM(C35:N35)</f>
        <v>4488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>
        <v>445.57600000000002</v>
      </c>
      <c r="G36" s="54"/>
      <c r="H36" s="54"/>
      <c r="I36" s="54"/>
      <c r="J36" s="54"/>
      <c r="K36" s="54"/>
      <c r="L36" s="54"/>
      <c r="M36" s="54"/>
      <c r="N36" s="54"/>
      <c r="P36" s="62">
        <f>SUM(C36:N36)</f>
        <v>2078.5120000000002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4" t="s">
        <v>23</v>
      </c>
      <c r="C2" s="75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6" t="s">
        <v>33</v>
      </c>
      <c r="C2" s="76"/>
    </row>
    <row r="3" spans="2:3" ht="16.95" customHeight="1" x14ac:dyDescent="0.3">
      <c r="B3" s="38" t="s">
        <v>34</v>
      </c>
      <c r="C3" s="39">
        <f>SUM('2022'!P30,'2023'!P33,'2024'!P33)</f>
        <v>-11828.982</v>
      </c>
    </row>
    <row r="4" spans="2:3" ht="16.95" customHeight="1" x14ac:dyDescent="0.3">
      <c r="B4" s="38" t="s">
        <v>39</v>
      </c>
      <c r="C4" s="40">
        <f>'2022'!P12+'2023'!P12+'2024'!P12</f>
        <v>26.5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2024-05-03T14:18:05Z</dcterms:modified>
</cp:coreProperties>
</file>