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8_{F2CFE2CA-C9A5-4D4C-9638-76DBE7E19242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'2024'!$B$33</definedName>
    <definedName name="FRAIS_KM">#REF!</definedName>
    <definedName name="FRAIS_KM_FIXE" localSheetId="0">'2023'!$B$33</definedName>
    <definedName name="FRAIS_KM_FIXE" localSheetId="1">'2024'!$B$33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'2024'!$B$32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'2024'!$B$27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E25" i="16" l="1"/>
  <c r="P33" i="16"/>
  <c r="P32" i="16"/>
  <c r="M30" i="16"/>
  <c r="N28" i="16"/>
  <c r="M28" i="16"/>
  <c r="L28" i="16"/>
  <c r="K28" i="16"/>
  <c r="J28" i="16"/>
  <c r="I28" i="16"/>
  <c r="H28" i="16"/>
  <c r="G28" i="16"/>
  <c r="F28" i="16"/>
  <c r="P27" i="16"/>
  <c r="E26" i="16"/>
  <c r="P26" i="16" s="1"/>
  <c r="D26" i="16"/>
  <c r="C26" i="16"/>
  <c r="P24" i="16"/>
  <c r="E24" i="16"/>
  <c r="D24" i="16"/>
  <c r="C24" i="16"/>
  <c r="E23" i="16"/>
  <c r="E28" i="16" s="1"/>
  <c r="D23" i="16"/>
  <c r="C23" i="16"/>
  <c r="P23" i="16" s="1"/>
  <c r="P22" i="16"/>
  <c r="N19" i="16"/>
  <c r="N30" i="16" s="1"/>
  <c r="M19" i="16"/>
  <c r="L19" i="16"/>
  <c r="L30" i="16" s="1"/>
  <c r="K19" i="16"/>
  <c r="K30" i="16" s="1"/>
  <c r="J19" i="16"/>
  <c r="J30" i="16" s="1"/>
  <c r="I19" i="16"/>
  <c r="I30" i="16" s="1"/>
  <c r="H19" i="16"/>
  <c r="H30" i="16" s="1"/>
  <c r="G19" i="16"/>
  <c r="G30" i="16" s="1"/>
  <c r="F19" i="16"/>
  <c r="F30" i="16" s="1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I30" i="15"/>
  <c r="G30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P24" i="15"/>
  <c r="N24" i="15"/>
  <c r="M24" i="15"/>
  <c r="L24" i="15"/>
  <c r="K24" i="15"/>
  <c r="N23" i="15"/>
  <c r="N25" i="15" s="1"/>
  <c r="M23" i="15"/>
  <c r="M25" i="15" s="1"/>
  <c r="L23" i="15"/>
  <c r="K23" i="15"/>
  <c r="P22" i="15"/>
  <c r="L19" i="15"/>
  <c r="J19" i="15"/>
  <c r="J30" i="15" s="1"/>
  <c r="I19" i="15"/>
  <c r="H19" i="15"/>
  <c r="H30" i="15" s="1"/>
  <c r="G19" i="15"/>
  <c r="F19" i="15"/>
  <c r="F30" i="15" s="1"/>
  <c r="E19" i="15"/>
  <c r="E30" i="15" s="1"/>
  <c r="D19" i="15"/>
  <c r="D30" i="15" s="1"/>
  <c r="C19" i="15"/>
  <c r="P19" i="15" s="1"/>
  <c r="P18" i="15"/>
  <c r="N17" i="15"/>
  <c r="N19" i="15" s="1"/>
  <c r="M17" i="15"/>
  <c r="M19" i="15" s="1"/>
  <c r="L17" i="15"/>
  <c r="K17" i="15"/>
  <c r="K19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E30" i="16" l="1"/>
  <c r="K28" i="15"/>
  <c r="K30" i="15" s="1"/>
  <c r="D28" i="16"/>
  <c r="D30" i="16" s="1"/>
  <c r="N28" i="15"/>
  <c r="N30" i="15" s="1"/>
  <c r="P19" i="16"/>
  <c r="M30" i="15"/>
  <c r="P17" i="15"/>
  <c r="M28" i="15"/>
  <c r="K25" i="15"/>
  <c r="P17" i="16"/>
  <c r="C25" i="16"/>
  <c r="P25" i="16" s="1"/>
  <c r="C28" i="16"/>
  <c r="P28" i="16" s="1"/>
  <c r="L25" i="15"/>
  <c r="L28" i="15" s="1"/>
  <c r="L30" i="15" s="1"/>
  <c r="C30" i="15"/>
  <c r="D25" i="16"/>
  <c r="P23" i="15"/>
  <c r="P25" i="15" l="1"/>
  <c r="C30" i="16"/>
  <c r="P30" i="16" s="1"/>
  <c r="P30" i="15"/>
  <c r="P28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<sst xmlns="http://schemas.openxmlformats.org/spreadsheetml/2006/main" count="87" uniqueCount="47">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</sst>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7968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4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4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45">
      <c r="R34" s="4"/>
    </row>
    <row r="35" spans="2:18" x14ac:dyDescent="0.45">
      <c r="N35" s="17" t="s">
        <v>45</v>
      </c>
      <c r="P35" s="52">
        <f>P32*0.697</f>
        <v>1600.3119999999999</v>
      </c>
    </row>
    <row r="36" spans="2:18" x14ac:dyDescent="0.4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4"/>
  <sheetViews>
    <sheetView topLeftCell="A5" workbookViewId="0">
      <selection activeCell="D25" sqref="D25:E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5976562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>
        <v>20</v>
      </c>
      <c r="D6" s="11">
        <v>20</v>
      </c>
      <c r="E6" s="11">
        <v>20</v>
      </c>
      <c r="F6" s="11"/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60</v>
      </c>
    </row>
    <row r="7" spans="2:16" ht="15" customHeight="1" x14ac:dyDescent="0.45">
      <c r="B7" s="10" t="s">
        <v>31</v>
      </c>
      <c r="C7" s="11">
        <v>22</v>
      </c>
      <c r="D7" s="11">
        <v>21</v>
      </c>
      <c r="E7" s="11">
        <v>20</v>
      </c>
      <c r="F7" s="11"/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63</v>
      </c>
    </row>
    <row r="8" spans="2:16" ht="15" customHeight="1" x14ac:dyDescent="0.45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3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>
        <v>22</v>
      </c>
      <c r="D11" s="60">
        <v>21</v>
      </c>
      <c r="E11" s="60">
        <v>20</v>
      </c>
      <c r="F11" s="60"/>
      <c r="G11" s="60"/>
      <c r="H11" s="60"/>
      <c r="I11" s="60"/>
      <c r="J11" s="60"/>
      <c r="K11" s="60"/>
      <c r="L11" s="60"/>
      <c r="M11" s="60"/>
      <c r="N11" s="60"/>
      <c r="P11" s="79">
        <f>SUM(C11:N11)</f>
        <v>63</v>
      </c>
    </row>
    <row r="12" spans="2:16" ht="15" customHeight="1" x14ac:dyDescent="0.45">
      <c r="B12" s="10" t="s">
        <v>25</v>
      </c>
      <c r="C12" s="61"/>
      <c r="D12" s="61"/>
      <c r="E12" s="61">
        <v>1</v>
      </c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1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/>
      <c r="G17" s="14"/>
      <c r="H17" s="14"/>
      <c r="I17" s="81"/>
      <c r="J17" s="81"/>
      <c r="K17" s="81"/>
      <c r="L17" s="81"/>
      <c r="M17" s="81"/>
      <c r="N17" s="81"/>
      <c r="O17" s="4"/>
      <c r="P17" s="45">
        <f>SUM(C17:N17)</f>
        <v>41641.200000000004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41641.200000000004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>
        <v>6433</v>
      </c>
      <c r="D22" s="11">
        <v>6433</v>
      </c>
      <c r="E22" s="11">
        <v>6433</v>
      </c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19299</v>
      </c>
    </row>
    <row r="23" spans="2:16" s="76" customFormat="1" x14ac:dyDescent="0.45">
      <c r="B23" s="73" t="s">
        <v>41</v>
      </c>
      <c r="C23" s="77">
        <f>(8027/5)*(1-9.7%)</f>
        <v>1449.6762000000001</v>
      </c>
      <c r="D23" s="77">
        <f>(8027/5)*(1-9.7%)</f>
        <v>1449.6762000000001</v>
      </c>
      <c r="E23" s="77">
        <f>(8027/5)*(1-9.7%)</f>
        <v>1449.6762000000001</v>
      </c>
      <c r="F23" s="77"/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4349.0286000000006</v>
      </c>
    </row>
    <row r="24" spans="2:16" x14ac:dyDescent="0.45">
      <c r="B24" s="12" t="s">
        <v>42</v>
      </c>
      <c r="C24" s="13">
        <f>(8027/5)*9.7%</f>
        <v>155.72379999999998</v>
      </c>
      <c r="D24" s="13">
        <f>(8027/5)*9.7%</f>
        <v>155.72379999999998</v>
      </c>
      <c r="E24" s="13">
        <f>(8027/5)*9.7%</f>
        <v>155.72379999999998</v>
      </c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467.17139999999995</v>
      </c>
    </row>
    <row r="25" spans="2:16" ht="15" customHeight="1" x14ac:dyDescent="0.45">
      <c r="B25" s="66" t="s">
        <v>36</v>
      </c>
      <c r="C25" s="13">
        <f>C23*0.02</f>
        <v>28.993524000000004</v>
      </c>
      <c r="D25" s="13">
        <f>D23*0.02</f>
        <v>28.993524000000004</v>
      </c>
      <c r="E25" s="13">
        <f>E23*0.02</f>
        <v>28.993524000000004</v>
      </c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86.980572000000009</v>
      </c>
    </row>
    <row r="26" spans="2:16" ht="15" customHeight="1" x14ac:dyDescent="0.45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15532.080000000002</v>
      </c>
    </row>
    <row r="27" spans="2:16" ht="15" customHeight="1" x14ac:dyDescent="0.45">
      <c r="B27" s="10" t="s">
        <v>7</v>
      </c>
      <c r="C27" s="11">
        <v>0</v>
      </c>
      <c r="D27" s="11">
        <v>0</v>
      </c>
      <c r="E27" s="11">
        <v>0</v>
      </c>
      <c r="F27" s="11"/>
      <c r="G27" s="11"/>
      <c r="H27" s="11"/>
      <c r="I27" s="11"/>
      <c r="J27" s="11"/>
      <c r="K27" s="11"/>
      <c r="L27" s="11"/>
      <c r="M27" s="11"/>
      <c r="N27" s="71"/>
      <c r="O27" s="4"/>
      <c r="P27" s="45">
        <f t="shared" si="2"/>
        <v>0</v>
      </c>
    </row>
    <row r="28" spans="2:16" ht="15" customHeight="1" x14ac:dyDescent="0.45">
      <c r="B28" s="8" t="s">
        <v>3</v>
      </c>
      <c r="C28" s="9">
        <f t="shared" ref="C28:N28" si="3">SUM(C22:C27)</f>
        <v>13244.753524</v>
      </c>
      <c r="D28" s="9">
        <f t="shared" si="3"/>
        <v>13244.753524</v>
      </c>
      <c r="E28" s="9">
        <f t="shared" si="3"/>
        <v>13244.753524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39734.260571999999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1298.0464760000013</v>
      </c>
      <c r="D30" s="41">
        <f t="shared" si="4"/>
        <v>635.64647600000171</v>
      </c>
      <c r="E30" s="41">
        <f t="shared" si="4"/>
        <v>-26.753523999999743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1906.9394280000033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>
        <v>0</v>
      </c>
      <c r="D32" s="17"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2">
        <f>SUM(C32:N32)</f>
        <v>0</v>
      </c>
    </row>
    <row r="33" spans="2:18" ht="15" customHeight="1" x14ac:dyDescent="0.45">
      <c r="B33" s="78" t="s">
        <v>40</v>
      </c>
      <c r="C33" s="17">
        <v>0</v>
      </c>
      <c r="D33" s="17"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4"/>
      <c r="P33" s="52">
        <f>SUM(C33:N33)</f>
        <v>0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4" t="s">
        <v>35</v>
      </c>
      <c r="C2" s="85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6" t="s">
        <v>37</v>
      </c>
      <c r="C2" s="87"/>
    </row>
    <row r="3" spans="2:3" ht="22.05" customHeight="1" x14ac:dyDescent="0.45">
      <c r="B3" s="68" t="s">
        <v>38</v>
      </c>
      <c r="C3" s="70">
        <f>'2023'!P30+'2024'!P30</f>
        <v>6367.0207393200126</v>
      </c>
    </row>
    <row r="4" spans="2:3" ht="22.05" customHeight="1" x14ac:dyDescent="0.45">
      <c r="B4" s="69" t="s">
        <v>43</v>
      </c>
      <c r="C4" s="70">
        <f>'2023'!P12+'2024'!P12</f>
        <v>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2024-04-05T04:56:54Z</dcterms:modified>
</cp:coreProperties>
</file>